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Nick\Website calculator\"/>
    </mc:Choice>
  </mc:AlternateContent>
  <xr:revisionPtr revIDLastSave="0" documentId="13_ncr:1_{0501BB04-2CFE-40D9-A4DB-9135B498DA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euzepagina" sheetId="1" r:id="rId1"/>
    <sheet name="Verwarmingsvermogen berekenen" sheetId="3" r:id="rId2"/>
    <sheet name="Vermogen vd pomp" sheetId="8" r:id="rId3"/>
    <sheet name="Drukverlies slang" sheetId="5" r:id="rId4"/>
  </sheets>
  <definedNames>
    <definedName name="_xlnm._FilterDatabase" localSheetId="3" hidden="1">'Drukverlies slang'!$G$44:$G$46</definedName>
    <definedName name="_xlnm.Print_Area" localSheetId="3">'Drukverlies slang'!$A$1:$T$53</definedName>
    <definedName name="_xlnm.Print_Area" localSheetId="0">Keuzepagina!$A$1:$T$53</definedName>
    <definedName name="_xlnm.Print_Area" localSheetId="2">'Vermogen vd pomp'!$A$1:$T$53</definedName>
    <definedName name="_xlnm.Print_Area" localSheetId="1">'Verwarmingsvermogen berekenen'!$A$1:$T$53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5" l="1"/>
  <c r="Q18" i="5"/>
  <c r="K44" i="5" s="1"/>
  <c r="Q17" i="5"/>
  <c r="Q19" i="5"/>
  <c r="Q16" i="5" l="1"/>
  <c r="N32" i="8"/>
  <c r="P33" i="3"/>
  <c r="I44" i="5"/>
  <c r="N32" i="3"/>
  <c r="M44" i="5" l="1"/>
</calcChain>
</file>

<file path=xl/sharedStrings.xml><?xml version="1.0" encoding="utf-8"?>
<sst xmlns="http://schemas.openxmlformats.org/spreadsheetml/2006/main" count="115" uniqueCount="59">
  <si>
    <t>SNELLE NAVIGATIE</t>
  </si>
  <si>
    <t>ONZE WEBSITE</t>
  </si>
  <si>
    <t>ONZE CALCULATOREN</t>
  </si>
  <si>
    <t xml:space="preserve">Uw pad:     </t>
  </si>
  <si>
    <t xml:space="preserve">Keuzepagina </t>
  </si>
  <si>
    <t>&gt;</t>
  </si>
  <si>
    <t>VERWARMINGSVERMOGEN BEREKENEN</t>
  </si>
  <si>
    <t>Verwarmingsvermogen berekenen</t>
  </si>
  <si>
    <t>Verwarmingsvermogen</t>
  </si>
  <si>
    <t>Keuzepagina</t>
  </si>
  <si>
    <t>P=</t>
  </si>
  <si>
    <t>M=</t>
  </si>
  <si>
    <t>c=</t>
  </si>
  <si>
    <t>∆t=</t>
  </si>
  <si>
    <t>ᵨ =</t>
  </si>
  <si>
    <t>Vermogen in kW</t>
  </si>
  <si>
    <t>Gewenste tempratuursstijging</t>
  </si>
  <si>
    <t>soortgelijke warmte in kJ/kg.K  (water = 4,187 kJ/kg.K)</t>
  </si>
  <si>
    <t>Dichtheid van het medium (water is 998kg/m³)</t>
  </si>
  <si>
    <t>In onderstaande berekening dient u de witte velden zelfstandig in te vullen</t>
  </si>
  <si>
    <t>KW</t>
  </si>
  <si>
    <t>=</t>
  </si>
  <si>
    <t>X</t>
  </si>
  <si>
    <t>1/3600</t>
  </si>
  <si>
    <t>Aantal liters water per uur</t>
  </si>
  <si>
    <t>Ltr/U</t>
  </si>
  <si>
    <t>Drukverlies slang</t>
  </si>
  <si>
    <t>Drukverlies in hogedrukslang per meter</t>
  </si>
  <si>
    <t>L/min</t>
  </si>
  <si>
    <t>dn06</t>
  </si>
  <si>
    <t>dn08</t>
  </si>
  <si>
    <t>dn10</t>
  </si>
  <si>
    <t>dn13</t>
  </si>
  <si>
    <t>dn19</t>
  </si>
  <si>
    <t>drukverlies per 10 meter slang</t>
  </si>
  <si>
    <t>DN10</t>
  </si>
  <si>
    <t>DN13</t>
  </si>
  <si>
    <t>DN19</t>
  </si>
  <si>
    <t>Aantal liters per minuut</t>
  </si>
  <si>
    <t>Slanglengte in meters</t>
  </si>
  <si>
    <t>Werkdruk in BAR</t>
  </si>
  <si>
    <t>Druk aan het einde van uw slang</t>
  </si>
  <si>
    <t>-</t>
  </si>
  <si>
    <t>BAR</t>
  </si>
  <si>
    <t>Vermogen v/d pomp</t>
  </si>
  <si>
    <t>Vermogen van de hogedrukpomp berekenen</t>
  </si>
  <si>
    <t>Door het vermogen van de hogedrukpomp te berekenen kunt u bepalen welke elektromotor u nodig heeft.</t>
  </si>
  <si>
    <t>Formule:</t>
  </si>
  <si>
    <t>P (bar)</t>
  </si>
  <si>
    <t>x</t>
  </si>
  <si>
    <t>Q (l/min)</t>
  </si>
  <si>
    <t>Vult u in onderstaande formule de witte velden in</t>
  </si>
  <si>
    <t>P  (bar)</t>
  </si>
  <si>
    <t>:</t>
  </si>
  <si>
    <t>DN06</t>
  </si>
  <si>
    <t>DN08</t>
  </si>
  <si>
    <t>keuze- menu</t>
  </si>
  <si>
    <r>
      <rPr>
        <sz val="20"/>
        <color rgb="FFFFFFFF"/>
        <rFont val="Arial Black"/>
        <family val="2"/>
        <scheme val="major"/>
      </rPr>
      <t>VERMEULEN REINIGINGSTECHNIEK</t>
    </r>
    <r>
      <rPr>
        <sz val="24"/>
        <color rgb="FFFFFFFF"/>
        <rFont val="Arial Black"/>
        <family val="2"/>
        <scheme val="major"/>
      </rPr>
      <t xml:space="preserve"> </t>
    </r>
    <r>
      <rPr>
        <sz val="36"/>
        <color rgb="FFFFFFFF"/>
        <rFont val="Eurostile Bold"/>
        <family val="2"/>
      </rPr>
      <t>Calculator 2023 V1.0</t>
    </r>
  </si>
  <si>
    <t>Copyright © 2023, Vermeulen Reinigingstechniek. Alle rechten voorbehouden.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</si>
</sst>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20" x14ac:knownFonts="1">
    <font>
      <sz val="11"/>
      <color theme="1"/>
      <name val="Arial"/>
      <family val="2"/>
      <scheme val="minor"/>
    </font>
    <font>
      <sz val="24"/>
      <color rgb="FFFFFFFF"/>
      <name val="Arial Black"/>
      <family val="2"/>
      <scheme val="major"/>
    </font>
    <font>
      <sz val="20"/>
      <color rgb="FFFFFFFF"/>
      <name val="Arial Black"/>
      <family val="2"/>
      <scheme val="major"/>
    </font>
    <font>
      <sz val="36"/>
      <color rgb="FFFFFFFF"/>
      <name val="Eurostile Bold"/>
      <family val="2"/>
    </font>
    <font>
      <sz val="11"/>
      <color theme="1"/>
      <name val="Eurostile Bold"/>
      <family val="2"/>
    </font>
    <font>
      <sz val="11"/>
      <color rgb="FFFFFFFF"/>
      <name val="Eurostile Bold"/>
      <family val="2"/>
    </font>
    <font>
      <sz val="11"/>
      <color rgb="FFFFFFFF"/>
      <name val="Arial"/>
      <family val="2"/>
      <scheme val="minor"/>
    </font>
    <font>
      <sz val="16"/>
      <color rgb="FFFFFFFF"/>
      <name val="Eurostile Bold"/>
      <family val="2"/>
    </font>
    <font>
      <sz val="14"/>
      <color rgb="FFFFFFFF"/>
      <name val="Eurostile Bold"/>
      <family val="2"/>
    </font>
    <font>
      <sz val="22"/>
      <color rgb="FFFFFFFF"/>
      <name val="Eurostile Bold"/>
      <family val="2"/>
    </font>
    <font>
      <sz val="11"/>
      <name val="Eurostile Bold"/>
      <family val="2"/>
    </font>
    <font>
      <sz val="10"/>
      <name val="Eurostile Bold"/>
      <family val="2"/>
    </font>
    <font>
      <u/>
      <sz val="11"/>
      <color theme="10"/>
      <name val="Arial"/>
      <family val="2"/>
      <scheme val="minor"/>
    </font>
    <font>
      <sz val="12"/>
      <color theme="1"/>
      <name val="Eurostile Bold"/>
      <family val="2"/>
    </font>
    <font>
      <sz val="16"/>
      <color theme="1"/>
      <name val="Eurostile Bold"/>
      <family val="2"/>
    </font>
    <font>
      <sz val="11"/>
      <color theme="0"/>
      <name val="Arial"/>
      <family val="2"/>
      <scheme val="minor"/>
    </font>
    <font>
      <sz val="22"/>
      <color theme="0"/>
      <name val="Eurostile Bold"/>
      <family val="2"/>
    </font>
    <font>
      <b/>
      <sz val="11"/>
      <color theme="1"/>
      <name val="Arial"/>
      <family val="2"/>
      <scheme val="minor"/>
    </font>
    <font>
      <sz val="12"/>
      <name val="Eurostile Bold"/>
      <family val="2"/>
    </font>
    <font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75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9" xfId="0" applyFont="1" applyBorder="1"/>
    <xf numFmtId="0" fontId="4" fillId="2" borderId="0" xfId="0" applyFont="1" applyFill="1"/>
    <xf numFmtId="0" fontId="10" fillId="0" borderId="10" xfId="0" applyFont="1" applyBorder="1" applyAlignment="1">
      <alignment horizontal="center"/>
    </xf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0" fillId="0" borderId="0" xfId="0" applyFont="1" applyAlignment="1">
      <alignment horizontal="center"/>
    </xf>
    <xf numFmtId="0" fontId="4" fillId="0" borderId="0" xfId="0" applyFont="1"/>
    <xf numFmtId="49" fontId="0" fillId="0" borderId="0" xfId="0" applyNumberFormat="1"/>
    <xf numFmtId="0" fontId="4" fillId="3" borderId="0" xfId="0" applyFont="1" applyFill="1" applyAlignment="1">
      <alignment horizont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5" fillId="3" borderId="0" xfId="0" applyFont="1" applyFill="1"/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0" fillId="4" borderId="1" xfId="0" applyFill="1" applyBorder="1"/>
    <xf numFmtId="0" fontId="13" fillId="3" borderId="15" xfId="0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19" fillId="3" borderId="0" xfId="0" applyFont="1" applyFill="1"/>
    <xf numFmtId="0" fontId="12" fillId="3" borderId="4" xfId="1" applyFill="1" applyBorder="1" applyAlignment="1">
      <alignment horizontal="center"/>
    </xf>
    <xf numFmtId="0" fontId="12" fillId="3" borderId="0" xfId="1" applyFill="1" applyBorder="1" applyAlignment="1">
      <alignment horizontal="center"/>
    </xf>
    <xf numFmtId="0" fontId="12" fillId="3" borderId="5" xfId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65" fontId="14" fillId="4" borderId="12" xfId="0" applyNumberFormat="1" applyFont="1" applyFill="1" applyBorder="1" applyAlignment="1">
      <alignment horizontal="center" vertical="center"/>
    </xf>
    <xf numFmtId="165" fontId="14" fillId="4" borderId="13" xfId="0" applyNumberFormat="1" applyFont="1" applyFill="1" applyBorder="1" applyAlignment="1">
      <alignment horizontal="center" vertical="center"/>
    </xf>
    <xf numFmtId="165" fontId="14" fillId="4" borderId="14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2">
    <cellStyle name="Hyperlink" xfId="1" builtinId="8"/>
    <cellStyle name="Standaard" xfId="0" builtinId="0"/>
  </cellStyles>
  <dxfs count="4">
    <dxf>
      <font>
        <color rgb="FF00B0F0"/>
      </font>
    </dxf>
    <dxf>
      <font>
        <color rgb="FF00B0F0"/>
      </font>
    </dxf>
    <dxf>
      <font>
        <color rgb="FF00B0F0"/>
      </font>
    </dxf>
    <dxf>
      <font>
        <color rgb="FF00B0F0"/>
      </font>
    </dxf>
  </dxfs>
  <tableStyles count="0" defaultTableStyle="TableStyleMedium2" defaultPivotStyle="PivotStyleLight16"/>
  <colors>
    <mruColors>
      <color rgb="FFFFFFFF"/>
      <color rgb="FF00275B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ermogen vd pomp'!A1"/><Relationship Id="rId3" Type="http://schemas.openxmlformats.org/officeDocument/2006/relationships/hyperlink" Target="#'Verwarmingsvermogen berekenen'!A1"/><Relationship Id="rId7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https://vermeulenzevenaar.nl/" TargetMode="External"/><Relationship Id="rId6" Type="http://schemas.openxmlformats.org/officeDocument/2006/relationships/hyperlink" Target="#'Drukverlies slang'!A1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hyperlink" Target="https://vermeulenzevenaar.nl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hyperlink" Target="https://vermeulenzevenaar.nl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hyperlink" Target="https://vermeulenzevenaar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5013</xdr:colOff>
      <xdr:row>42</xdr:row>
      <xdr:rowOff>5012</xdr:rowOff>
    </xdr:from>
    <xdr:to>
      <xdr:col>4</xdr:col>
      <xdr:colOff>4282</xdr:colOff>
      <xdr:row>49</xdr:row>
      <xdr:rowOff>185489</xdr:rowOff>
    </xdr:to>
    <xdr:pic>
      <xdr:nvPicPr>
        <xdr:cNvPr id="5" name="Afbeelding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0D2CA9-6770-572B-A808-054596D1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13" y="7586912"/>
          <a:ext cx="2046944" cy="143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369445</xdr:colOff>
      <xdr:row>43</xdr:row>
      <xdr:rowOff>34989</xdr:rowOff>
    </xdr:from>
    <xdr:to>
      <xdr:col>3</xdr:col>
      <xdr:colOff>528892</xdr:colOff>
      <xdr:row>44</xdr:row>
      <xdr:rowOff>120300</xdr:rowOff>
    </xdr:to>
    <xdr:sp macro="" textlink="">
      <xdr:nvSpPr>
        <xdr:cNvPr id="6" name="Rechthoek: afgeschuinde diagonale hoek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F1129-E98A-793E-6104-5D5D32C54842}"/>
            </a:ext>
          </a:extLst>
        </xdr:cNvPr>
        <xdr:cNvSpPr/>
      </xdr:nvSpPr>
      <xdr:spPr>
        <a:xfrm rot="963375">
          <a:off x="1349159" y="7682203"/>
          <a:ext cx="839804" cy="262204"/>
        </a:xfrm>
        <a:prstGeom prst="snip2DiagRect">
          <a:avLst/>
        </a:prstGeom>
        <a:solidFill>
          <a:srgbClr val="00275B"/>
        </a:solidFill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latin typeface="Eurostile Bold" panose="020B0804020202050204" pitchFamily="34" charset="0"/>
            </a:rPr>
            <a:t>KLIK HIER</a:t>
          </a:r>
        </a:p>
      </xdr:txBody>
    </xdr:sp>
    <xdr:clientData/>
  </xdr:twoCellAnchor>
  <xdr:twoCellAnchor>
    <xdr:from>
      <xdr:col>5</xdr:col>
      <xdr:colOff>268941</xdr:colOff>
      <xdr:row>14</xdr:row>
      <xdr:rowOff>86964</xdr:rowOff>
    </xdr:from>
    <xdr:to>
      <xdr:col>9</xdr:col>
      <xdr:colOff>582705</xdr:colOff>
      <xdr:row>17</xdr:row>
      <xdr:rowOff>142993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47E462AD-228D-721B-5E3F-AB09591E6EF8}"/>
            </a:ext>
          </a:extLst>
        </xdr:cNvPr>
        <xdr:cNvSpPr/>
      </xdr:nvSpPr>
      <xdr:spPr>
        <a:xfrm>
          <a:off x="3322307" y="2617126"/>
          <a:ext cx="2669525" cy="5953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260237</xdr:colOff>
      <xdr:row>14</xdr:row>
      <xdr:rowOff>75691</xdr:rowOff>
    </xdr:from>
    <xdr:to>
      <xdr:col>9</xdr:col>
      <xdr:colOff>602281</xdr:colOff>
      <xdr:row>17</xdr:row>
      <xdr:rowOff>160760</xdr:rowOff>
    </xdr:to>
    <xdr:pic>
      <xdr:nvPicPr>
        <xdr:cNvPr id="20" name="Afbeelding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319A6E-4F1D-DE94-2244-980A92424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02284" y="2593863"/>
          <a:ext cx="2693528" cy="620851"/>
        </a:xfrm>
        <a:prstGeom prst="rect">
          <a:avLst/>
        </a:prstGeom>
      </xdr:spPr>
    </xdr:pic>
    <xdr:clientData/>
  </xdr:twoCellAnchor>
  <xdr:twoCellAnchor editAs="oneCell">
    <xdr:from>
      <xdr:col>9</xdr:col>
      <xdr:colOff>640772</xdr:colOff>
      <xdr:row>0</xdr:row>
      <xdr:rowOff>9526</xdr:rowOff>
    </xdr:from>
    <xdr:to>
      <xdr:col>20</xdr:col>
      <xdr:colOff>8664</xdr:colOff>
      <xdr:row>10</xdr:row>
      <xdr:rowOff>1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755FD2E0-D815-4F32-B8C0-4FCCC3333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545" r="5045" b="6223"/>
        <a:stretch/>
      </xdr:blipFill>
      <xdr:spPr>
        <a:xfrm>
          <a:off x="6041447" y="9526"/>
          <a:ext cx="6140167" cy="1809750"/>
        </a:xfrm>
        <a:prstGeom prst="rect">
          <a:avLst/>
        </a:prstGeom>
        <a:solidFill>
          <a:srgbClr val="00275B"/>
        </a:solidFill>
      </xdr:spPr>
    </xdr:pic>
    <xdr:clientData/>
  </xdr:twoCellAnchor>
  <xdr:twoCellAnchor editAs="oneCell">
    <xdr:from>
      <xdr:col>5</xdr:col>
      <xdr:colOff>257736</xdr:colOff>
      <xdr:row>23</xdr:row>
      <xdr:rowOff>134470</xdr:rowOff>
    </xdr:from>
    <xdr:to>
      <xdr:col>9</xdr:col>
      <xdr:colOff>598178</xdr:colOff>
      <xdr:row>27</xdr:row>
      <xdr:rowOff>106202</xdr:rowOff>
    </xdr:to>
    <xdr:pic>
      <xdr:nvPicPr>
        <xdr:cNvPr id="2" name="Afbeelding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FE8A66-9EC5-9C58-B2D6-ACB9BA742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94530" y="4258235"/>
          <a:ext cx="2682472" cy="688908"/>
        </a:xfrm>
        <a:prstGeom prst="rect">
          <a:avLst/>
        </a:prstGeom>
      </xdr:spPr>
    </xdr:pic>
    <xdr:clientData/>
  </xdr:twoCellAnchor>
  <xdr:twoCellAnchor editAs="oneCell">
    <xdr:from>
      <xdr:col>5</xdr:col>
      <xdr:colOff>257735</xdr:colOff>
      <xdr:row>19</xdr:row>
      <xdr:rowOff>21458</xdr:rowOff>
    </xdr:from>
    <xdr:to>
      <xdr:col>9</xdr:col>
      <xdr:colOff>598177</xdr:colOff>
      <xdr:row>22</xdr:row>
      <xdr:rowOff>99324</xdr:rowOff>
    </xdr:to>
    <xdr:pic>
      <xdr:nvPicPr>
        <xdr:cNvPr id="10" name="Afbeelding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FDBFBE-854F-E24C-D7B4-25B1C9458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01682" y="3482884"/>
          <a:ext cx="2691293" cy="62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5013</xdr:colOff>
      <xdr:row>42</xdr:row>
      <xdr:rowOff>5012</xdr:rowOff>
    </xdr:from>
    <xdr:to>
      <xdr:col>3</xdr:col>
      <xdr:colOff>681404</xdr:colOff>
      <xdr:row>49</xdr:row>
      <xdr:rowOff>185487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53C141-809C-4A5F-873D-2626CE2C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744" y="7727589"/>
          <a:ext cx="2053852" cy="146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369445</xdr:colOff>
      <xdr:row>43</xdr:row>
      <xdr:rowOff>34989</xdr:rowOff>
    </xdr:from>
    <xdr:to>
      <xdr:col>3</xdr:col>
      <xdr:colOff>528892</xdr:colOff>
      <xdr:row>44</xdr:row>
      <xdr:rowOff>120300</xdr:rowOff>
    </xdr:to>
    <xdr:sp macro="" textlink="">
      <xdr:nvSpPr>
        <xdr:cNvPr id="3" name="Rechthoek: afgeschuinde diagonale hoek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BB7BC-95B7-470A-A163-7C3CAAB3EE84}"/>
            </a:ext>
          </a:extLst>
        </xdr:cNvPr>
        <xdr:cNvSpPr/>
      </xdr:nvSpPr>
      <xdr:spPr>
        <a:xfrm rot="963375">
          <a:off x="1360045" y="7845489"/>
          <a:ext cx="845247" cy="266286"/>
        </a:xfrm>
        <a:prstGeom prst="snip2DiagRect">
          <a:avLst/>
        </a:prstGeom>
        <a:solidFill>
          <a:srgbClr val="00275B"/>
        </a:solidFill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latin typeface="Eurostile Bold" panose="020B0804020202050204" pitchFamily="34" charset="0"/>
            </a:rPr>
            <a:t>KLIK HIER</a:t>
          </a:r>
        </a:p>
      </xdr:txBody>
    </xdr:sp>
    <xdr:clientData/>
  </xdr:twoCellAnchor>
  <xdr:twoCellAnchor editAs="oneCell">
    <xdr:from>
      <xdr:col>9</xdr:col>
      <xdr:colOff>693960</xdr:colOff>
      <xdr:row>0</xdr:row>
      <xdr:rowOff>16566</xdr:rowOff>
    </xdr:from>
    <xdr:to>
      <xdr:col>20</xdr:col>
      <xdr:colOff>1</xdr:colOff>
      <xdr:row>10</xdr:row>
      <xdr:rowOff>1717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0AA3A83-1A7A-42F9-BE3D-0BDB94CF47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545" r="5045" b="6223"/>
        <a:stretch/>
      </xdr:blipFill>
      <xdr:spPr>
        <a:xfrm>
          <a:off x="6072784" y="16566"/>
          <a:ext cx="6208864" cy="1800504"/>
        </a:xfrm>
        <a:prstGeom prst="rect">
          <a:avLst/>
        </a:prstGeom>
        <a:solidFill>
          <a:srgbClr val="00275B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10966</xdr:colOff>
      <xdr:row>42</xdr:row>
      <xdr:rowOff>5012</xdr:rowOff>
    </xdr:from>
    <xdr:to>
      <xdr:col>3</xdr:col>
      <xdr:colOff>678656</xdr:colOff>
      <xdr:row>50</xdr:row>
      <xdr:rowOff>7654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61B5C-24BC-4D31-80B7-17E0B57D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766" y="7672637"/>
          <a:ext cx="2039290" cy="1465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369445</xdr:colOff>
      <xdr:row>43</xdr:row>
      <xdr:rowOff>34989</xdr:rowOff>
    </xdr:from>
    <xdr:to>
      <xdr:col>3</xdr:col>
      <xdr:colOff>528892</xdr:colOff>
      <xdr:row>44</xdr:row>
      <xdr:rowOff>120300</xdr:rowOff>
    </xdr:to>
    <xdr:sp macro="" textlink="">
      <xdr:nvSpPr>
        <xdr:cNvPr id="3" name="Rechthoek: afgeschuinde diagonale hoek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CDDBC4-468A-46C8-9045-5ABDAD2B7444}"/>
            </a:ext>
          </a:extLst>
        </xdr:cNvPr>
        <xdr:cNvSpPr/>
      </xdr:nvSpPr>
      <xdr:spPr>
        <a:xfrm rot="963375">
          <a:off x="1360045" y="7893114"/>
          <a:ext cx="845247" cy="266286"/>
        </a:xfrm>
        <a:prstGeom prst="snip2DiagRect">
          <a:avLst/>
        </a:prstGeom>
        <a:solidFill>
          <a:srgbClr val="00275B"/>
        </a:solidFill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latin typeface="Eurostile Bold" panose="020B0804020202050204" pitchFamily="34" charset="0"/>
            </a:rPr>
            <a:t>KLIK HIER</a:t>
          </a:r>
        </a:p>
      </xdr:txBody>
    </xdr:sp>
    <xdr:clientData/>
  </xdr:twoCellAnchor>
  <xdr:twoCellAnchor editAs="oneCell">
    <xdr:from>
      <xdr:col>9</xdr:col>
      <xdr:colOff>693960</xdr:colOff>
      <xdr:row>0</xdr:row>
      <xdr:rowOff>16566</xdr:rowOff>
    </xdr:from>
    <xdr:to>
      <xdr:col>20</xdr:col>
      <xdr:colOff>182657</xdr:colOff>
      <xdr:row>10</xdr:row>
      <xdr:rowOff>1717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9F5DA3D-70A1-4967-9D7D-D95BD4DF47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545" r="5045" b="6223"/>
        <a:stretch/>
      </xdr:blipFill>
      <xdr:spPr>
        <a:xfrm>
          <a:off x="6094635" y="16566"/>
          <a:ext cx="6230716" cy="1813951"/>
        </a:xfrm>
        <a:prstGeom prst="rect">
          <a:avLst/>
        </a:prstGeom>
        <a:solidFill>
          <a:srgbClr val="00275B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10966</xdr:colOff>
      <xdr:row>42</xdr:row>
      <xdr:rowOff>5012</xdr:rowOff>
    </xdr:from>
    <xdr:to>
      <xdr:col>3</xdr:col>
      <xdr:colOff>678656</xdr:colOff>
      <xdr:row>49</xdr:row>
      <xdr:rowOff>184547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1628B-8F1C-48D8-89BF-24B8CE14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75" y="7607153"/>
          <a:ext cx="2036909" cy="1453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369445</xdr:colOff>
      <xdr:row>43</xdr:row>
      <xdr:rowOff>34989</xdr:rowOff>
    </xdr:from>
    <xdr:to>
      <xdr:col>3</xdr:col>
      <xdr:colOff>528892</xdr:colOff>
      <xdr:row>44</xdr:row>
      <xdr:rowOff>120300</xdr:rowOff>
    </xdr:to>
    <xdr:sp macro="" textlink="">
      <xdr:nvSpPr>
        <xdr:cNvPr id="3" name="Rechthoek: afgeschuinde diagonale hoek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053F14-43F1-460D-8951-1CEE4D22F61C}"/>
            </a:ext>
          </a:extLst>
        </xdr:cNvPr>
        <xdr:cNvSpPr/>
      </xdr:nvSpPr>
      <xdr:spPr>
        <a:xfrm rot="963375">
          <a:off x="1360045" y="7874064"/>
          <a:ext cx="845247" cy="266286"/>
        </a:xfrm>
        <a:prstGeom prst="snip2DiagRect">
          <a:avLst/>
        </a:prstGeom>
        <a:solidFill>
          <a:srgbClr val="00275B"/>
        </a:solidFill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latin typeface="Eurostile Bold" panose="020B0804020202050204" pitchFamily="34" charset="0"/>
            </a:rPr>
            <a:t>KLIK HIER</a:t>
          </a:r>
        </a:p>
      </xdr:txBody>
    </xdr:sp>
    <xdr:clientData/>
  </xdr:twoCellAnchor>
  <xdr:twoCellAnchor editAs="oneCell">
    <xdr:from>
      <xdr:col>9</xdr:col>
      <xdr:colOff>693960</xdr:colOff>
      <xdr:row>0</xdr:row>
      <xdr:rowOff>16566</xdr:rowOff>
    </xdr:from>
    <xdr:to>
      <xdr:col>20</xdr:col>
      <xdr:colOff>1</xdr:colOff>
      <xdr:row>10</xdr:row>
      <xdr:rowOff>1717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DE07A6-AA93-40F4-B745-BB85E00E4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545" r="5045" b="6223"/>
        <a:stretch/>
      </xdr:blipFill>
      <xdr:spPr>
        <a:xfrm>
          <a:off x="6094635" y="16566"/>
          <a:ext cx="6230716" cy="1813951"/>
        </a:xfrm>
        <a:prstGeom prst="rect">
          <a:avLst/>
        </a:prstGeom>
        <a:solidFill>
          <a:srgbClr val="00275B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 Black-Arial">
      <a:majorFont>
        <a:latin typeface="Arial Black" panose="020B0A0402010202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53"/>
  <sheetViews>
    <sheetView showGridLines="0" showRowColHeaders="0" tabSelected="1" zoomScale="97" zoomScaleNormal="97" zoomScalePageLayoutView="55" workbookViewId="0"/>
  </sheetViews>
  <sheetFormatPr defaultRowHeight="14.25" x14ac:dyDescent="0.2"/>
  <cols>
    <col min="1" max="1" width="4" customWidth="1"/>
    <col min="6" max="6" width="3.875" customWidth="1"/>
    <col min="12" max="12" width="9.125" customWidth="1"/>
    <col min="19" max="21" width="3.875" customWidth="1"/>
  </cols>
  <sheetData>
    <row r="1" spans="1:2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">
      <c r="A2" s="1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2">
      <c r="A4" s="1"/>
      <c r="B4" s="55"/>
      <c r="C4" s="55"/>
      <c r="D4" s="55"/>
      <c r="E4" s="55"/>
      <c r="F4" s="55"/>
      <c r="G4" s="55"/>
      <c r="H4" s="55"/>
      <c r="I4" s="55"/>
      <c r="J4" s="55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2">
      <c r="A5" s="1"/>
      <c r="B5" s="55"/>
      <c r="C5" s="55"/>
      <c r="D5" s="55"/>
      <c r="E5" s="55"/>
      <c r="F5" s="55"/>
      <c r="G5" s="55"/>
      <c r="H5" s="55"/>
      <c r="I5" s="55"/>
      <c r="J5" s="55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">
      <c r="A6" s="1"/>
      <c r="B6" s="55"/>
      <c r="C6" s="55"/>
      <c r="D6" s="55"/>
      <c r="E6" s="55"/>
      <c r="F6" s="55"/>
      <c r="G6" s="55"/>
      <c r="H6" s="55"/>
      <c r="I6" s="55"/>
      <c r="J6" s="5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2">
      <c r="A7" s="1"/>
      <c r="B7" s="55"/>
      <c r="C7" s="55"/>
      <c r="D7" s="55"/>
      <c r="E7" s="55"/>
      <c r="F7" s="55"/>
      <c r="G7" s="55"/>
      <c r="H7" s="55"/>
      <c r="I7" s="55"/>
      <c r="J7" s="55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25"/>
    <row r="10" spans="1:20" ht="14.25" customHeight="1" thickBot="1" x14ac:dyDescent="0.3">
      <c r="B10" s="8" t="s">
        <v>3</v>
      </c>
      <c r="C10" s="52" t="s">
        <v>4</v>
      </c>
      <c r="D10" s="53"/>
      <c r="E10" s="17"/>
      <c r="F10" s="54"/>
      <c r="G10" s="54"/>
      <c r="H10" s="18"/>
    </row>
    <row r="11" spans="1:20" ht="13.5" customHeight="1" thickBot="1" x14ac:dyDescent="0.25"/>
    <row r="12" spans="1:20" x14ac:dyDescent="0.2">
      <c r="B12" s="40" t="s">
        <v>0</v>
      </c>
      <c r="C12" s="41"/>
      <c r="D12" s="42"/>
      <c r="F12" s="46" t="s">
        <v>2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1:20" x14ac:dyDescent="0.2">
      <c r="B13" s="43"/>
      <c r="C13" s="44"/>
      <c r="D13" s="45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20" x14ac:dyDescent="0.2">
      <c r="B14" s="36" t="s">
        <v>9</v>
      </c>
      <c r="C14" s="37"/>
      <c r="D14" s="38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20" x14ac:dyDescent="0.2">
      <c r="B15" s="36" t="s">
        <v>8</v>
      </c>
      <c r="C15" s="37"/>
      <c r="D15" s="38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20" x14ac:dyDescent="0.2">
      <c r="B16" s="36" t="s">
        <v>44</v>
      </c>
      <c r="C16" s="37"/>
      <c r="D16" s="38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2:19" x14ac:dyDescent="0.2">
      <c r="B17" s="36" t="s">
        <v>26</v>
      </c>
      <c r="C17" s="37"/>
      <c r="D17" s="38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2:19" x14ac:dyDescent="0.2">
      <c r="B18" s="11"/>
      <c r="C18" s="12"/>
      <c r="D18" s="13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2:19" x14ac:dyDescent="0.2">
      <c r="B19" s="11"/>
      <c r="C19" s="12"/>
      <c r="D19" s="13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2:19" x14ac:dyDescent="0.2">
      <c r="B20" s="11"/>
      <c r="C20" s="12"/>
      <c r="D20" s="13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2:19" x14ac:dyDescent="0.2">
      <c r="B21" s="11"/>
      <c r="C21" s="12"/>
      <c r="D21" s="13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2:19" x14ac:dyDescent="0.2">
      <c r="B22" s="11"/>
      <c r="C22" s="12"/>
      <c r="D22" s="13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2:19" x14ac:dyDescent="0.2">
      <c r="B23" s="11"/>
      <c r="C23" s="12"/>
      <c r="D23" s="13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</row>
    <row r="24" spans="2:19" x14ac:dyDescent="0.2">
      <c r="B24" s="11"/>
      <c r="C24" s="12"/>
      <c r="D24" s="13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</row>
    <row r="25" spans="2:19" x14ac:dyDescent="0.2">
      <c r="B25" s="11"/>
      <c r="C25" s="12"/>
      <c r="D25" s="13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</row>
    <row r="26" spans="2:19" x14ac:dyDescent="0.2">
      <c r="B26" s="11"/>
      <c r="C26" s="12"/>
      <c r="D26" s="13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</row>
    <row r="27" spans="2:19" x14ac:dyDescent="0.2">
      <c r="B27" s="11"/>
      <c r="C27" s="12"/>
      <c r="D27" s="13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</row>
    <row r="28" spans="2:19" x14ac:dyDescent="0.2">
      <c r="B28" s="11"/>
      <c r="C28" s="12"/>
      <c r="D28" s="13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</row>
    <row r="29" spans="2:19" x14ac:dyDescent="0.2">
      <c r="B29" s="11"/>
      <c r="C29" s="12"/>
      <c r="D29" s="13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</row>
    <row r="30" spans="2:19" x14ac:dyDescent="0.2">
      <c r="B30" s="11"/>
      <c r="C30" s="12"/>
      <c r="D30" s="13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3"/>
    </row>
    <row r="31" spans="2:19" x14ac:dyDescent="0.2">
      <c r="B31" s="11"/>
      <c r="C31" s="12"/>
      <c r="D31" s="13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</row>
    <row r="32" spans="2:19" x14ac:dyDescent="0.2">
      <c r="B32" s="11"/>
      <c r="C32" s="12"/>
      <c r="D32" s="13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3"/>
    </row>
    <row r="33" spans="2:19" x14ac:dyDescent="0.2">
      <c r="B33" s="11"/>
      <c r="C33" s="12"/>
      <c r="D33" s="13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3"/>
    </row>
    <row r="34" spans="2:19" x14ac:dyDescent="0.2">
      <c r="B34" s="11"/>
      <c r="C34" s="12"/>
      <c r="D34" s="13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</row>
    <row r="35" spans="2:19" x14ac:dyDescent="0.2">
      <c r="B35" s="11"/>
      <c r="C35" s="12"/>
      <c r="D35" s="13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</row>
    <row r="36" spans="2:19" x14ac:dyDescent="0.2">
      <c r="B36" s="11"/>
      <c r="C36" s="12"/>
      <c r="D36" s="13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/>
    </row>
    <row r="37" spans="2:19" x14ac:dyDescent="0.2">
      <c r="B37" s="11"/>
      <c r="C37" s="12"/>
      <c r="D37" s="13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</row>
    <row r="38" spans="2:19" ht="15" thickBot="1" x14ac:dyDescent="0.25">
      <c r="B38" s="14"/>
      <c r="C38" s="15"/>
      <c r="D38" s="16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</row>
    <row r="39" spans="2:19" x14ac:dyDescent="0.2"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3"/>
    </row>
    <row r="40" spans="2:19" ht="15" thickBot="1" x14ac:dyDescent="0.25"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</row>
    <row r="41" spans="2:19" x14ac:dyDescent="0.2">
      <c r="B41" s="40" t="s">
        <v>1</v>
      </c>
      <c r="C41" s="41"/>
      <c r="D41" s="42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</row>
    <row r="42" spans="2:19" x14ac:dyDescent="0.2">
      <c r="B42" s="43"/>
      <c r="C42" s="44"/>
      <c r="D42" s="45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2:19" x14ac:dyDescent="0.2">
      <c r="B43" s="3"/>
      <c r="D43" s="4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</row>
    <row r="44" spans="2:19" x14ac:dyDescent="0.2">
      <c r="B44" s="3"/>
      <c r="D44" s="4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</row>
    <row r="45" spans="2:19" x14ac:dyDescent="0.2">
      <c r="B45" s="3"/>
      <c r="D45" s="4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</row>
    <row r="46" spans="2:19" x14ac:dyDescent="0.2">
      <c r="B46" s="3"/>
      <c r="D46" s="4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</row>
    <row r="47" spans="2:19" x14ac:dyDescent="0.2">
      <c r="B47" s="3"/>
      <c r="D47" s="4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</row>
    <row r="48" spans="2:19" x14ac:dyDescent="0.2">
      <c r="B48" s="3"/>
      <c r="D48" s="4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/>
    </row>
    <row r="49" spans="1:20" x14ac:dyDescent="0.2">
      <c r="B49" s="3"/>
      <c r="D49" s="4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3"/>
    </row>
    <row r="50" spans="1:20" ht="15" thickBot="1" x14ac:dyDescent="0.25">
      <c r="B50" s="5"/>
      <c r="C50" s="6"/>
      <c r="D50" s="7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2" spans="1:20" ht="14.2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4.25" customHeight="1" x14ac:dyDescent="0.25">
      <c r="A53" s="39" t="s">
        <v>58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</sheetData>
  <sheetProtection formatCells="0" insertHyperlinks="0" selectLockedCells="1"/>
  <protectedRanges>
    <protectedRange sqref="B12:S50" name="Bereik1"/>
  </protectedRanges>
  <mergeCells count="11">
    <mergeCell ref="C10:D10"/>
    <mergeCell ref="F10:G10"/>
    <mergeCell ref="B2:J7"/>
    <mergeCell ref="B14:D14"/>
    <mergeCell ref="B15:D15"/>
    <mergeCell ref="B16:D16"/>
    <mergeCell ref="A53:T53"/>
    <mergeCell ref="B12:D13"/>
    <mergeCell ref="B41:D42"/>
    <mergeCell ref="F12:S13"/>
    <mergeCell ref="B17:D17"/>
  </mergeCells>
  <hyperlinks>
    <hyperlink ref="C10" location="Keuzepagina!A1" display="Keuzepagina " xr:uid="{E29D153D-CCDB-40AF-816A-A45B39EF2FC8}"/>
    <hyperlink ref="B15:D15" location="'Verwarmingsvermogen berekenen'!A1" display="Verwarmingsvermogen" xr:uid="{5B29F277-F983-4CE2-9DA4-9294CF4868E4}"/>
    <hyperlink ref="B14:D14" location="Keuzepagina!A1" display="Keuzepagina" xr:uid="{69EA5311-2C8B-4B80-8131-2DDC043F3FE0}"/>
    <hyperlink ref="B17:D17" location="'Drukverlies slang'!A1" display="Drukverlies slang" xr:uid="{13C0991D-BEFD-430C-B914-E6217F1CD054}"/>
    <hyperlink ref="B16:D16" location="'Vermogen vd pomp'!A1" display="Vermogen v/d pomp" xr:uid="{CC372B32-C6E8-4D6B-89EB-F2BCD8BA3DF9}"/>
  </hyperlink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7F8F-9A6B-4BE0-82C6-B9D16DBD930F}">
  <sheetPr codeName="Blad2"/>
  <dimension ref="A1:W53"/>
  <sheetViews>
    <sheetView showGridLines="0" showRowColHeaders="0" zoomScale="97" zoomScaleNormal="97" zoomScalePageLayoutView="55" workbookViewId="0">
      <selection activeCell="B16" sqref="B16:D16"/>
    </sheetView>
  </sheetViews>
  <sheetFormatPr defaultRowHeight="14.25" x14ac:dyDescent="0.2"/>
  <cols>
    <col min="1" max="1" width="4" customWidth="1"/>
    <col min="6" max="6" width="3.875" customWidth="1"/>
    <col min="10" max="10" width="9.125" bestFit="1" customWidth="1"/>
    <col min="12" max="12" width="8.625" customWidth="1"/>
    <col min="14" max="14" width="11.375" bestFit="1" customWidth="1"/>
    <col min="19" max="21" width="3.875" customWidth="1"/>
  </cols>
  <sheetData>
    <row r="1" spans="1:20" ht="15" x14ac:dyDescent="0.25">
      <c r="A1" s="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">
      <c r="A2" s="1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2">
      <c r="A4" s="1"/>
      <c r="B4" s="55"/>
      <c r="C4" s="55"/>
      <c r="D4" s="55"/>
      <c r="E4" s="55"/>
      <c r="F4" s="55"/>
      <c r="G4" s="55"/>
      <c r="H4" s="55"/>
      <c r="I4" s="55"/>
      <c r="J4" s="55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2">
      <c r="A5" s="1"/>
      <c r="B5" s="55"/>
      <c r="C5" s="55"/>
      <c r="D5" s="55"/>
      <c r="E5" s="55"/>
      <c r="F5" s="55"/>
      <c r="G5" s="55"/>
      <c r="H5" s="55"/>
      <c r="I5" s="55"/>
      <c r="J5" s="55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">
      <c r="A6" s="1"/>
      <c r="B6" s="55"/>
      <c r="C6" s="55"/>
      <c r="D6" s="55"/>
      <c r="E6" s="55"/>
      <c r="F6" s="55"/>
      <c r="G6" s="55"/>
      <c r="H6" s="55"/>
      <c r="I6" s="55"/>
      <c r="J6" s="5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2">
      <c r="A7" s="1"/>
      <c r="B7" s="55"/>
      <c r="C7" s="55"/>
      <c r="D7" s="55"/>
      <c r="E7" s="55"/>
      <c r="F7" s="55"/>
      <c r="G7" s="55"/>
      <c r="H7" s="55"/>
      <c r="I7" s="55"/>
      <c r="J7" s="55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25"/>
    <row r="10" spans="1:20" ht="14.25" customHeight="1" thickBot="1" x14ac:dyDescent="0.3">
      <c r="B10" s="8" t="s">
        <v>3</v>
      </c>
      <c r="C10" s="52" t="s">
        <v>4</v>
      </c>
      <c r="D10" s="52"/>
      <c r="E10" s="10" t="s">
        <v>5</v>
      </c>
      <c r="F10" s="52" t="s">
        <v>7</v>
      </c>
      <c r="G10" s="52"/>
      <c r="H10" s="52"/>
      <c r="I10" s="53"/>
    </row>
    <row r="11" spans="1:20" ht="13.5" customHeight="1" thickBot="1" x14ac:dyDescent="0.25"/>
    <row r="12" spans="1:20" x14ac:dyDescent="0.2">
      <c r="B12" s="40" t="s">
        <v>0</v>
      </c>
      <c r="C12" s="41"/>
      <c r="D12" s="42"/>
      <c r="F12" s="46" t="s">
        <v>6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1:20" x14ac:dyDescent="0.2">
      <c r="B13" s="43"/>
      <c r="C13" s="44"/>
      <c r="D13" s="45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20" ht="14.25" customHeight="1" x14ac:dyDescent="0.2">
      <c r="B14" s="36" t="s">
        <v>9</v>
      </c>
      <c r="C14" s="37"/>
      <c r="D14" s="38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20" x14ac:dyDescent="0.2">
      <c r="B15" s="36" t="s">
        <v>8</v>
      </c>
      <c r="C15" s="37"/>
      <c r="D15" s="38"/>
      <c r="F15" s="11"/>
      <c r="G15" s="56" t="s">
        <v>10</v>
      </c>
      <c r="H15" s="56" t="s">
        <v>15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13"/>
    </row>
    <row r="16" spans="1:20" x14ac:dyDescent="0.2">
      <c r="B16" s="36" t="s">
        <v>44</v>
      </c>
      <c r="C16" s="37"/>
      <c r="D16" s="38"/>
      <c r="F16" s="11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13"/>
    </row>
    <row r="17" spans="2:23" x14ac:dyDescent="0.2">
      <c r="B17" s="36" t="s">
        <v>26</v>
      </c>
      <c r="C17" s="37"/>
      <c r="D17" s="38"/>
      <c r="F17" s="11"/>
      <c r="G17" s="56" t="s">
        <v>11</v>
      </c>
      <c r="H17" s="56" t="s">
        <v>24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13"/>
    </row>
    <row r="18" spans="2:23" x14ac:dyDescent="0.2">
      <c r="B18" s="11"/>
      <c r="C18" s="12"/>
      <c r="D18" s="13"/>
      <c r="F18" s="11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13"/>
    </row>
    <row r="19" spans="2:23" x14ac:dyDescent="0.2">
      <c r="B19" s="11"/>
      <c r="C19" s="12"/>
      <c r="D19" s="13"/>
      <c r="F19" s="11"/>
      <c r="G19" s="56" t="s">
        <v>12</v>
      </c>
      <c r="H19" s="56" t="s">
        <v>17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13"/>
    </row>
    <row r="20" spans="2:23" x14ac:dyDescent="0.2">
      <c r="B20" s="11"/>
      <c r="C20" s="12"/>
      <c r="D20" s="13"/>
      <c r="F20" s="11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13"/>
    </row>
    <row r="21" spans="2:23" x14ac:dyDescent="0.2">
      <c r="B21" s="11"/>
      <c r="C21" s="12"/>
      <c r="D21" s="13"/>
      <c r="F21" s="11"/>
      <c r="G21" s="56" t="s">
        <v>13</v>
      </c>
      <c r="H21" s="56" t="s">
        <v>16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13"/>
    </row>
    <row r="22" spans="2:23" x14ac:dyDescent="0.2">
      <c r="B22" s="11"/>
      <c r="C22" s="12"/>
      <c r="D22" s="13"/>
      <c r="F22" s="1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13"/>
    </row>
    <row r="23" spans="2:23" x14ac:dyDescent="0.2">
      <c r="B23" s="11"/>
      <c r="C23" s="12"/>
      <c r="D23" s="13"/>
      <c r="F23" s="11"/>
      <c r="G23" s="56" t="s">
        <v>14</v>
      </c>
      <c r="H23" s="56" t="s">
        <v>18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13"/>
    </row>
    <row r="24" spans="2:23" x14ac:dyDescent="0.2">
      <c r="B24" s="11"/>
      <c r="C24" s="12"/>
      <c r="D24" s="13"/>
      <c r="F24" s="1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13"/>
    </row>
    <row r="25" spans="2:23" x14ac:dyDescent="0.2">
      <c r="B25" s="11"/>
      <c r="C25" s="12"/>
      <c r="D25" s="13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</row>
    <row r="26" spans="2:23" x14ac:dyDescent="0.2">
      <c r="B26" s="11"/>
      <c r="C26" s="12"/>
      <c r="D26" s="13"/>
      <c r="F26" s="11"/>
      <c r="G26" s="57" t="s">
        <v>19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13"/>
    </row>
    <row r="27" spans="2:23" x14ac:dyDescent="0.2">
      <c r="B27" s="11"/>
      <c r="C27" s="12"/>
      <c r="D27" s="13"/>
      <c r="F27" s="11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13"/>
    </row>
    <row r="28" spans="2:23" x14ac:dyDescent="0.2">
      <c r="B28" s="11"/>
      <c r="C28" s="12"/>
      <c r="D28" s="13"/>
      <c r="F28" s="11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13"/>
    </row>
    <row r="29" spans="2:23" ht="15" x14ac:dyDescent="0.25">
      <c r="B29" s="11"/>
      <c r="C29" s="12"/>
      <c r="D29" s="13"/>
      <c r="F29" s="11"/>
      <c r="G29" s="12"/>
      <c r="H29" s="20" t="s">
        <v>11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</row>
    <row r="30" spans="2:23" ht="14.25" customHeight="1" x14ac:dyDescent="0.2">
      <c r="B30" s="11"/>
      <c r="C30" s="12"/>
      <c r="D30" s="13"/>
      <c r="F30" s="11"/>
      <c r="G30" s="12"/>
      <c r="H30" s="61" t="s">
        <v>25</v>
      </c>
      <c r="I30" s="12"/>
      <c r="J30" s="61" t="s">
        <v>12</v>
      </c>
      <c r="K30" s="12"/>
      <c r="L30" s="61" t="s">
        <v>13</v>
      </c>
      <c r="M30" s="12"/>
      <c r="N30" s="63" t="s">
        <v>23</v>
      </c>
      <c r="O30" s="12"/>
      <c r="P30" s="61" t="s">
        <v>10</v>
      </c>
      <c r="Q30" s="12"/>
      <c r="R30" s="12"/>
      <c r="S30" s="13"/>
      <c r="W30" s="19"/>
    </row>
    <row r="31" spans="2:23" ht="15" customHeight="1" thickBot="1" x14ac:dyDescent="0.25">
      <c r="B31" s="11"/>
      <c r="C31" s="12"/>
      <c r="D31" s="13"/>
      <c r="F31" s="11"/>
      <c r="G31" s="12"/>
      <c r="H31" s="62"/>
      <c r="I31" s="12"/>
      <c r="J31" s="61"/>
      <c r="K31" s="12"/>
      <c r="L31" s="62"/>
      <c r="M31" s="12"/>
      <c r="N31" s="64"/>
      <c r="O31" s="12"/>
      <c r="P31" s="61"/>
      <c r="Q31" s="12"/>
      <c r="R31" s="12"/>
      <c r="S31" s="13"/>
    </row>
    <row r="32" spans="2:23" ht="15" customHeight="1" x14ac:dyDescent="0.2">
      <c r="B32" s="11"/>
      <c r="C32" s="12"/>
      <c r="D32" s="13"/>
      <c r="F32" s="11"/>
      <c r="G32" s="12"/>
      <c r="H32" s="65">
        <v>0</v>
      </c>
      <c r="I32" s="68" t="s">
        <v>22</v>
      </c>
      <c r="J32" s="69">
        <v>4.1870000000000003</v>
      </c>
      <c r="K32" s="68" t="s">
        <v>22</v>
      </c>
      <c r="L32" s="65">
        <v>0</v>
      </c>
      <c r="M32" s="68" t="s">
        <v>22</v>
      </c>
      <c r="N32" s="73">
        <f>1/3600</f>
        <v>2.7777777777777778E-4</v>
      </c>
      <c r="O32" s="72" t="s">
        <v>21</v>
      </c>
      <c r="P32" s="31"/>
      <c r="Q32" s="58" t="s">
        <v>20</v>
      </c>
      <c r="R32" s="12"/>
      <c r="S32" s="13"/>
    </row>
    <row r="33" spans="2:19" ht="14.25" customHeight="1" x14ac:dyDescent="0.2">
      <c r="B33" s="11"/>
      <c r="C33" s="12"/>
      <c r="D33" s="13"/>
      <c r="F33" s="11"/>
      <c r="G33" s="12"/>
      <c r="H33" s="66"/>
      <c r="I33" s="68"/>
      <c r="J33" s="70"/>
      <c r="K33" s="68"/>
      <c r="L33" s="66"/>
      <c r="M33" s="68"/>
      <c r="N33" s="74"/>
      <c r="O33" s="72"/>
      <c r="P33" s="29">
        <f>H32*J32*L32*N32</f>
        <v>0</v>
      </c>
      <c r="Q33" s="59"/>
      <c r="R33" s="12"/>
      <c r="S33" s="13"/>
    </row>
    <row r="34" spans="2:19" ht="15" customHeight="1" thickBot="1" x14ac:dyDescent="0.25">
      <c r="B34" s="11"/>
      <c r="C34" s="12"/>
      <c r="D34" s="13"/>
      <c r="F34" s="11"/>
      <c r="G34" s="12"/>
      <c r="H34" s="67"/>
      <c r="I34" s="68"/>
      <c r="J34" s="71"/>
      <c r="K34" s="68"/>
      <c r="L34" s="67"/>
      <c r="M34" s="68"/>
      <c r="N34" s="75"/>
      <c r="O34" s="72"/>
      <c r="P34" s="30"/>
      <c r="Q34" s="60"/>
      <c r="R34" s="12"/>
      <c r="S34" s="13"/>
    </row>
    <row r="35" spans="2:19" x14ac:dyDescent="0.2">
      <c r="B35" s="11"/>
      <c r="C35" s="12"/>
      <c r="D35" s="13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</row>
    <row r="36" spans="2:19" x14ac:dyDescent="0.2">
      <c r="B36" s="11"/>
      <c r="C36" s="12"/>
      <c r="D36" s="13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/>
    </row>
    <row r="37" spans="2:19" x14ac:dyDescent="0.2">
      <c r="B37" s="11"/>
      <c r="C37" s="12"/>
      <c r="D37" s="13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</row>
    <row r="38" spans="2:19" ht="15" thickBot="1" x14ac:dyDescent="0.25">
      <c r="B38" s="14"/>
      <c r="C38" s="15"/>
      <c r="D38" s="16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</row>
    <row r="39" spans="2:19" x14ac:dyDescent="0.2"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3"/>
    </row>
    <row r="40" spans="2:19" ht="15" thickBot="1" x14ac:dyDescent="0.25"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</row>
    <row r="41" spans="2:19" x14ac:dyDescent="0.2">
      <c r="B41" s="40" t="s">
        <v>1</v>
      </c>
      <c r="C41" s="41"/>
      <c r="D41" s="42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</row>
    <row r="42" spans="2:19" x14ac:dyDescent="0.2">
      <c r="B42" s="43"/>
      <c r="C42" s="44"/>
      <c r="D42" s="45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2:19" x14ac:dyDescent="0.2">
      <c r="B43" s="3"/>
      <c r="D43" s="4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</row>
    <row r="44" spans="2:19" x14ac:dyDescent="0.2">
      <c r="B44" s="3"/>
      <c r="D44" s="4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</row>
    <row r="45" spans="2:19" x14ac:dyDescent="0.2">
      <c r="B45" s="3"/>
      <c r="D45" s="4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</row>
    <row r="46" spans="2:19" x14ac:dyDescent="0.2">
      <c r="B46" s="3"/>
      <c r="D46" s="4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</row>
    <row r="47" spans="2:19" x14ac:dyDescent="0.2">
      <c r="B47" s="3"/>
      <c r="D47" s="4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</row>
    <row r="48" spans="2:19" x14ac:dyDescent="0.2">
      <c r="B48" s="3"/>
      <c r="D48" s="4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/>
    </row>
    <row r="49" spans="1:20" x14ac:dyDescent="0.2">
      <c r="B49" s="3"/>
      <c r="D49" s="4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3"/>
    </row>
    <row r="50" spans="1:20" ht="15" thickBot="1" x14ac:dyDescent="0.25">
      <c r="B50" s="5"/>
      <c r="C50" s="6"/>
      <c r="D50" s="7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2" spans="1:20" ht="14.2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4.25" customHeight="1" x14ac:dyDescent="0.25">
      <c r="A53" s="39" t="s">
        <v>58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</sheetData>
  <sheetProtection algorithmName="SHA-512" hashValue="sSwf4HVNlJSJBvH7TFeRVpqQ0UBXrgpwmD5+F+hGQH8kQzSDJRhRznepLz6PabgMaPKhSvMzsibpaXHwGiUbkw==" saltValue="qvtzGWcmdAC+sg80GiLQ1w==" spinCount="100000" sheet="1" objects="1" scenarios="1"/>
  <protectedRanges>
    <protectedRange sqref="H32 L32" name="Bereik1"/>
  </protectedRanges>
  <mergeCells count="36">
    <mergeCell ref="B2:J7"/>
    <mergeCell ref="C10:D10"/>
    <mergeCell ref="B12:D13"/>
    <mergeCell ref="F12:S13"/>
    <mergeCell ref="B41:D42"/>
    <mergeCell ref="G19:G20"/>
    <mergeCell ref="H19:R20"/>
    <mergeCell ref="G21:G22"/>
    <mergeCell ref="H21:R22"/>
    <mergeCell ref="O32:O34"/>
    <mergeCell ref="N32:N34"/>
    <mergeCell ref="I32:I34"/>
    <mergeCell ref="M32:M34"/>
    <mergeCell ref="J30:J31"/>
    <mergeCell ref="H30:H31"/>
    <mergeCell ref="G23:G24"/>
    <mergeCell ref="F10:I10"/>
    <mergeCell ref="B15:D15"/>
    <mergeCell ref="B14:D14"/>
    <mergeCell ref="G15:G16"/>
    <mergeCell ref="H15:R16"/>
    <mergeCell ref="B16:D16"/>
    <mergeCell ref="H23:R24"/>
    <mergeCell ref="G26:R28"/>
    <mergeCell ref="Q32:Q34"/>
    <mergeCell ref="B17:D17"/>
    <mergeCell ref="A53:T53"/>
    <mergeCell ref="G17:G18"/>
    <mergeCell ref="H17:R18"/>
    <mergeCell ref="L30:L31"/>
    <mergeCell ref="P30:P31"/>
    <mergeCell ref="N30:N31"/>
    <mergeCell ref="L32:L34"/>
    <mergeCell ref="K32:K34"/>
    <mergeCell ref="J32:J34"/>
    <mergeCell ref="H32:H34"/>
  </mergeCells>
  <hyperlinks>
    <hyperlink ref="C10" location="Keuzepagina!A1" display="Keuzepagina " xr:uid="{74054336-B58E-4DF8-B7E6-8F6EB4047AFC}"/>
    <hyperlink ref="F10:I10" location="'Verwarmingsvermogen berekenen'!A1" display="Verwarmingsvermogen berekenen" xr:uid="{A86365C6-25EB-4A73-920A-38AD84844D53}"/>
    <hyperlink ref="B15:D15" location="'Verwarmingsvermogen berekenen'!A1" display="Verwarmingsvermogen" xr:uid="{358F92BF-3C4E-4977-9360-ACBABBE16862}"/>
    <hyperlink ref="B14:D14" location="Keuzepagina!A1" display="Keuzepagina" xr:uid="{11A8B242-B1CE-43CF-9963-B8EA14EABD8C}"/>
    <hyperlink ref="B17:D17" location="'Drukverlies slang'!A1" display="Drukverlies slang" xr:uid="{2AF7EB1F-5CED-4B0B-A81F-352789CD1D1D}"/>
    <hyperlink ref="B16:D16" location="'Vermogen vd pomp'!A1" display="Vermogen v/d pomp" xr:uid="{A986AD4C-0225-415C-AE79-819D3D52191D}"/>
  </hyperlink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7321-E850-4F79-B813-02143DD769F7}">
  <dimension ref="A1:AZ53"/>
  <sheetViews>
    <sheetView showGridLines="0" showRowColHeaders="0" zoomScale="97" zoomScaleNormal="97" zoomScalePageLayoutView="55" workbookViewId="0">
      <selection activeCell="B17" sqref="B17:D17"/>
    </sheetView>
  </sheetViews>
  <sheetFormatPr defaultRowHeight="14.25" x14ac:dyDescent="0.2"/>
  <cols>
    <col min="1" max="1" width="4" customWidth="1"/>
    <col min="6" max="6" width="3.875" customWidth="1"/>
    <col min="10" max="10" width="8.875" customWidth="1"/>
    <col min="12" max="12" width="9" customWidth="1"/>
    <col min="13" max="14" width="8.875" customWidth="1"/>
    <col min="19" max="21" width="3.875" customWidth="1"/>
  </cols>
  <sheetData>
    <row r="1" spans="1:20" ht="15" x14ac:dyDescent="0.25">
      <c r="A1" s="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">
      <c r="A2" s="1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2">
      <c r="A4" s="1"/>
      <c r="B4" s="55"/>
      <c r="C4" s="55"/>
      <c r="D4" s="55"/>
      <c r="E4" s="55"/>
      <c r="F4" s="55"/>
      <c r="G4" s="55"/>
      <c r="H4" s="55"/>
      <c r="I4" s="55"/>
      <c r="J4" s="55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2">
      <c r="A5" s="1"/>
      <c r="B5" s="55"/>
      <c r="C5" s="55"/>
      <c r="D5" s="55"/>
      <c r="E5" s="55"/>
      <c r="F5" s="55"/>
      <c r="G5" s="55"/>
      <c r="H5" s="55"/>
      <c r="I5" s="55"/>
      <c r="J5" s="55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">
      <c r="A6" s="1"/>
      <c r="B6" s="55"/>
      <c r="C6" s="55"/>
      <c r="D6" s="55"/>
      <c r="E6" s="55"/>
      <c r="F6" s="55"/>
      <c r="G6" s="55"/>
      <c r="H6" s="55"/>
      <c r="I6" s="55"/>
      <c r="J6" s="5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2">
      <c r="A7" s="1"/>
      <c r="B7" s="55"/>
      <c r="C7" s="55"/>
      <c r="D7" s="55"/>
      <c r="E7" s="55"/>
      <c r="F7" s="55"/>
      <c r="G7" s="55"/>
      <c r="H7" s="55"/>
      <c r="I7" s="55"/>
      <c r="J7" s="55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25"/>
    <row r="10" spans="1:20" ht="14.25" customHeight="1" thickBot="1" x14ac:dyDescent="0.3">
      <c r="B10" s="8" t="s">
        <v>3</v>
      </c>
      <c r="C10" s="52" t="s">
        <v>4</v>
      </c>
      <c r="D10" s="52"/>
      <c r="E10" s="10" t="s">
        <v>5</v>
      </c>
      <c r="F10" s="52" t="s">
        <v>26</v>
      </c>
      <c r="G10" s="52"/>
      <c r="H10" s="52"/>
      <c r="I10" s="53"/>
    </row>
    <row r="11" spans="1:20" ht="13.5" customHeight="1" thickBot="1" x14ac:dyDescent="0.25"/>
    <row r="12" spans="1:20" x14ac:dyDescent="0.2">
      <c r="B12" s="40" t="s">
        <v>0</v>
      </c>
      <c r="C12" s="41"/>
      <c r="D12" s="42"/>
      <c r="F12" s="46" t="s">
        <v>45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1:20" x14ac:dyDescent="0.2">
      <c r="B13" s="43"/>
      <c r="C13" s="44"/>
      <c r="D13" s="45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20" ht="14.25" customHeight="1" x14ac:dyDescent="0.2">
      <c r="B14" s="36" t="s">
        <v>9</v>
      </c>
      <c r="C14" s="37"/>
      <c r="D14" s="38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20" ht="14.25" customHeight="1" x14ac:dyDescent="0.2">
      <c r="B15" s="36" t="s">
        <v>8</v>
      </c>
      <c r="C15" s="37"/>
      <c r="D15" s="38"/>
      <c r="F15" s="1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13"/>
    </row>
    <row r="16" spans="1:20" ht="14.25" customHeight="1" x14ac:dyDescent="0.2">
      <c r="B16" s="36" t="s">
        <v>44</v>
      </c>
      <c r="C16" s="37"/>
      <c r="D16" s="38"/>
      <c r="F16" s="11"/>
      <c r="G16" s="78" t="s">
        <v>46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13"/>
    </row>
    <row r="17" spans="2:52" ht="14.25" customHeight="1" x14ac:dyDescent="0.2">
      <c r="B17" s="36" t="s">
        <v>26</v>
      </c>
      <c r="C17" s="37"/>
      <c r="D17" s="38"/>
      <c r="F17" s="1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13"/>
    </row>
    <row r="18" spans="2:52" ht="14.25" customHeight="1" x14ac:dyDescent="0.2">
      <c r="B18" s="11"/>
      <c r="C18" s="12"/>
      <c r="D18" s="13"/>
      <c r="F18" s="11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13"/>
    </row>
    <row r="19" spans="2:52" ht="14.25" customHeight="1" x14ac:dyDescent="0.2">
      <c r="B19" s="11"/>
      <c r="C19" s="12"/>
      <c r="D19" s="13"/>
      <c r="F19" s="11"/>
      <c r="G19" s="21"/>
      <c r="H19" s="21"/>
      <c r="I19" s="21"/>
      <c r="J19" s="21"/>
      <c r="K19" s="21"/>
      <c r="L19" s="21"/>
      <c r="M19" s="21"/>
      <c r="N19" s="21"/>
      <c r="O19" s="21"/>
      <c r="P19" s="12"/>
      <c r="Q19" s="21"/>
      <c r="R19" s="21"/>
      <c r="S19" s="13"/>
    </row>
    <row r="20" spans="2:52" ht="14.25" customHeight="1" x14ac:dyDescent="0.2">
      <c r="B20" s="11"/>
      <c r="C20" s="12"/>
      <c r="D20" s="13"/>
      <c r="F20" s="11"/>
      <c r="G20" s="21"/>
      <c r="H20" s="21"/>
      <c r="I20" s="21"/>
      <c r="J20" s="21"/>
      <c r="K20" s="21"/>
      <c r="L20" s="21"/>
      <c r="M20" s="21"/>
      <c r="N20" s="21"/>
      <c r="O20" s="21"/>
      <c r="P20" s="12"/>
      <c r="Q20" s="21"/>
      <c r="R20" s="21"/>
      <c r="S20" s="13"/>
    </row>
    <row r="21" spans="2:52" ht="14.25" customHeight="1" x14ac:dyDescent="0.2">
      <c r="B21" s="11"/>
      <c r="C21" s="12"/>
      <c r="D21" s="13"/>
      <c r="F21" s="11"/>
      <c r="G21" s="21"/>
      <c r="H21" s="61" t="s">
        <v>47</v>
      </c>
      <c r="I21" s="61"/>
      <c r="J21" s="61"/>
      <c r="K21" s="32" t="s">
        <v>48</v>
      </c>
      <c r="L21" s="33" t="s">
        <v>49</v>
      </c>
      <c r="M21" s="32" t="s">
        <v>50</v>
      </c>
      <c r="N21" s="84" t="s">
        <v>21</v>
      </c>
      <c r="O21" s="85" t="s">
        <v>20</v>
      </c>
      <c r="P21" s="12"/>
      <c r="Q21" s="12"/>
      <c r="R21" s="12"/>
      <c r="S21" s="13"/>
    </row>
    <row r="22" spans="2:52" ht="14.25" customHeight="1" x14ac:dyDescent="0.2">
      <c r="B22" s="11"/>
      <c r="C22" s="12"/>
      <c r="D22" s="13"/>
      <c r="F22" s="11"/>
      <c r="G22" s="21"/>
      <c r="H22" s="61"/>
      <c r="I22" s="61"/>
      <c r="J22" s="61"/>
      <c r="K22" s="21"/>
      <c r="L22" s="28">
        <v>475</v>
      </c>
      <c r="M22" s="21"/>
      <c r="N22" s="84"/>
      <c r="O22" s="85"/>
      <c r="P22" s="12"/>
      <c r="Q22" s="21"/>
      <c r="R22" s="21"/>
      <c r="S22" s="13"/>
    </row>
    <row r="23" spans="2:52" ht="14.25" customHeight="1" x14ac:dyDescent="0.2">
      <c r="B23" s="11"/>
      <c r="C23" s="12"/>
      <c r="D23" s="13"/>
      <c r="F23" s="11"/>
      <c r="G23" s="21"/>
      <c r="H23" s="21"/>
      <c r="I23" s="21"/>
      <c r="J23" s="21"/>
      <c r="K23" s="21"/>
      <c r="L23" s="21"/>
      <c r="M23" s="21"/>
      <c r="N23" s="21"/>
      <c r="O23" s="21"/>
      <c r="P23" s="12"/>
      <c r="Q23" s="21"/>
      <c r="R23" s="21"/>
      <c r="S23" s="13"/>
      <c r="AU23" s="76" t="s">
        <v>34</v>
      </c>
      <c r="AV23" s="76"/>
      <c r="AW23" s="76"/>
      <c r="AX23" s="76"/>
      <c r="AY23" s="76"/>
      <c r="AZ23" s="76"/>
    </row>
    <row r="24" spans="2:52" ht="14.25" customHeight="1" x14ac:dyDescent="0.2">
      <c r="B24" s="11"/>
      <c r="C24" s="12"/>
      <c r="D24" s="13"/>
      <c r="F24" s="11"/>
      <c r="G24" s="21"/>
      <c r="H24" s="21"/>
      <c r="I24" s="21"/>
      <c r="J24" s="21"/>
      <c r="K24" s="21"/>
      <c r="L24" s="21"/>
      <c r="M24" s="21"/>
      <c r="N24" s="21"/>
      <c r="O24" s="21"/>
      <c r="P24" s="12"/>
      <c r="Q24" s="21"/>
      <c r="R24" s="21"/>
      <c r="S24" s="13"/>
      <c r="AU24" t="s">
        <v>28</v>
      </c>
      <c r="AV24" t="s">
        <v>29</v>
      </c>
      <c r="AW24" t="s">
        <v>30</v>
      </c>
      <c r="AX24" t="s">
        <v>31</v>
      </c>
      <c r="AY24" t="s">
        <v>32</v>
      </c>
      <c r="AZ24" t="s">
        <v>33</v>
      </c>
    </row>
    <row r="25" spans="2:52" x14ac:dyDescent="0.2">
      <c r="B25" s="11"/>
      <c r="C25" s="12"/>
      <c r="D25" s="13"/>
      <c r="F25" s="11"/>
      <c r="G25" s="78" t="s">
        <v>51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13"/>
      <c r="AU25">
        <v>10</v>
      </c>
      <c r="AV25">
        <v>5.2</v>
      </c>
      <c r="AW25">
        <v>1.7</v>
      </c>
    </row>
    <row r="26" spans="2:52" ht="14.25" customHeight="1" x14ac:dyDescent="0.2">
      <c r="B26" s="11"/>
      <c r="C26" s="12"/>
      <c r="D26" s="13"/>
      <c r="F26" s="11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13"/>
      <c r="AU26">
        <v>15</v>
      </c>
      <c r="AV26">
        <v>10.6</v>
      </c>
      <c r="AW26">
        <v>3.5</v>
      </c>
      <c r="AX26">
        <v>1.5</v>
      </c>
    </row>
    <row r="27" spans="2:52" ht="14.25" customHeight="1" x14ac:dyDescent="0.2">
      <c r="B27" s="11"/>
      <c r="C27" s="12"/>
      <c r="D27" s="13"/>
      <c r="F27" s="1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13"/>
      <c r="AU27">
        <v>20</v>
      </c>
      <c r="AV27">
        <v>17.5</v>
      </c>
      <c r="AW27">
        <v>5.8</v>
      </c>
      <c r="AX27">
        <v>2.5</v>
      </c>
    </row>
    <row r="28" spans="2:52" ht="14.25" customHeight="1" x14ac:dyDescent="0.2">
      <c r="B28" s="11"/>
      <c r="C28" s="12"/>
      <c r="D28" s="13"/>
      <c r="F28" s="11"/>
      <c r="G28" s="23"/>
      <c r="H28" s="23"/>
      <c r="I28" s="23"/>
      <c r="J28" s="23"/>
      <c r="K28" s="21"/>
      <c r="L28" s="23"/>
      <c r="M28" s="23"/>
      <c r="N28" s="23"/>
      <c r="O28" s="23"/>
      <c r="P28" s="12"/>
      <c r="Q28" s="21"/>
      <c r="R28" s="21"/>
      <c r="S28" s="13"/>
      <c r="AU28">
        <v>25</v>
      </c>
      <c r="AV28">
        <v>25.8</v>
      </c>
      <c r="AW28">
        <v>8.6</v>
      </c>
      <c r="AX28">
        <v>3.8</v>
      </c>
      <c r="AY28">
        <v>1</v>
      </c>
    </row>
    <row r="29" spans="2:52" x14ac:dyDescent="0.2">
      <c r="B29" s="11"/>
      <c r="C29" s="12"/>
      <c r="D29" s="13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  <c r="AU29">
        <v>32</v>
      </c>
      <c r="AV29">
        <v>35.5</v>
      </c>
      <c r="AW29">
        <v>11.9</v>
      </c>
      <c r="AX29">
        <v>5.2</v>
      </c>
      <c r="AY29">
        <v>1.3</v>
      </c>
    </row>
    <row r="30" spans="2:52" ht="14.25" customHeight="1" x14ac:dyDescent="0.2">
      <c r="B30" s="11"/>
      <c r="C30" s="12"/>
      <c r="D30" s="13"/>
      <c r="F30" s="11"/>
      <c r="G30" s="12"/>
      <c r="H30" s="63" t="s">
        <v>52</v>
      </c>
      <c r="I30" s="63" t="s">
        <v>50</v>
      </c>
      <c r="J30" s="63"/>
      <c r="K30" s="63"/>
      <c r="L30" s="21"/>
      <c r="M30" s="12"/>
      <c r="N30" s="22"/>
      <c r="O30" s="12"/>
      <c r="P30" s="12"/>
      <c r="Q30" s="12"/>
      <c r="R30" s="12"/>
      <c r="S30" s="13"/>
      <c r="W30" s="19"/>
      <c r="AU30">
        <v>35</v>
      </c>
      <c r="AV30">
        <v>46.5</v>
      </c>
      <c r="AW30">
        <v>15.5</v>
      </c>
      <c r="AX30">
        <v>6.8</v>
      </c>
      <c r="AY30">
        <v>1.7</v>
      </c>
    </row>
    <row r="31" spans="2:52" ht="15" customHeight="1" thickBot="1" x14ac:dyDescent="0.25">
      <c r="B31" s="11"/>
      <c r="C31" s="12"/>
      <c r="D31" s="13"/>
      <c r="F31" s="11"/>
      <c r="G31" s="12"/>
      <c r="H31" s="64"/>
      <c r="I31" s="63"/>
      <c r="J31" s="63"/>
      <c r="K31" s="63"/>
      <c r="L31" s="21"/>
      <c r="M31" s="12"/>
      <c r="N31" s="22"/>
      <c r="O31" s="12"/>
      <c r="P31" s="12"/>
      <c r="Q31" s="12"/>
      <c r="R31" s="12"/>
      <c r="S31" s="13"/>
      <c r="AU31">
        <v>40</v>
      </c>
      <c r="AW31">
        <v>19.600000000000001</v>
      </c>
      <c r="AX31">
        <v>8.6</v>
      </c>
      <c r="AY31">
        <v>2.2000000000000002</v>
      </c>
    </row>
    <row r="32" spans="2:52" ht="15" customHeight="1" x14ac:dyDescent="0.2">
      <c r="B32" s="11"/>
      <c r="C32" s="12"/>
      <c r="D32" s="13"/>
      <c r="F32" s="11"/>
      <c r="G32" s="12"/>
      <c r="H32" s="79">
        <v>0</v>
      </c>
      <c r="I32" s="82" t="s">
        <v>49</v>
      </c>
      <c r="J32" s="92">
        <v>0</v>
      </c>
      <c r="K32" s="83" t="s">
        <v>53</v>
      </c>
      <c r="L32" s="86">
        <v>475</v>
      </c>
      <c r="M32" s="83" t="s">
        <v>21</v>
      </c>
      <c r="N32" s="89">
        <f>H32*J32/L32</f>
        <v>0</v>
      </c>
      <c r="O32" s="83" t="s">
        <v>20</v>
      </c>
      <c r="P32" s="12"/>
      <c r="Q32" s="21"/>
      <c r="R32" s="21"/>
      <c r="S32" s="13"/>
      <c r="AU32">
        <v>45</v>
      </c>
      <c r="AW32">
        <v>24.1</v>
      </c>
      <c r="AX32">
        <v>10.5</v>
      </c>
      <c r="AY32">
        <v>2.7</v>
      </c>
    </row>
    <row r="33" spans="2:52" ht="14.25" customHeight="1" x14ac:dyDescent="0.2">
      <c r="B33" s="11"/>
      <c r="C33" s="12"/>
      <c r="D33" s="13"/>
      <c r="F33" s="11"/>
      <c r="G33" s="12"/>
      <c r="H33" s="80"/>
      <c r="I33" s="82"/>
      <c r="J33" s="93"/>
      <c r="K33" s="83"/>
      <c r="L33" s="87"/>
      <c r="M33" s="83"/>
      <c r="N33" s="90"/>
      <c r="O33" s="83"/>
      <c r="P33" s="12"/>
      <c r="Q33" s="21"/>
      <c r="R33" s="21"/>
      <c r="S33" s="13"/>
      <c r="AU33">
        <v>50</v>
      </c>
      <c r="AW33">
        <v>29</v>
      </c>
      <c r="AX33">
        <v>12.7</v>
      </c>
      <c r="AY33">
        <v>3.2</v>
      </c>
    </row>
    <row r="34" spans="2:52" ht="15" customHeight="1" thickBot="1" x14ac:dyDescent="0.25">
      <c r="B34" s="11"/>
      <c r="C34" s="12"/>
      <c r="D34" s="13"/>
      <c r="F34" s="11"/>
      <c r="G34" s="12"/>
      <c r="H34" s="81"/>
      <c r="I34" s="82"/>
      <c r="J34" s="94"/>
      <c r="K34" s="83"/>
      <c r="L34" s="88"/>
      <c r="M34" s="83"/>
      <c r="N34" s="91"/>
      <c r="O34" s="83"/>
      <c r="P34" s="12"/>
      <c r="Q34" s="12"/>
      <c r="R34" s="24"/>
      <c r="S34" s="13"/>
      <c r="AU34">
        <v>55</v>
      </c>
      <c r="AW34">
        <v>34.299999999999997</v>
      </c>
      <c r="AX34">
        <v>15</v>
      </c>
      <c r="AY34">
        <v>3.8</v>
      </c>
    </row>
    <row r="35" spans="2:52" x14ac:dyDescent="0.2">
      <c r="B35" s="11"/>
      <c r="C35" s="12"/>
      <c r="D35" s="13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AU35">
        <v>60</v>
      </c>
      <c r="AW35">
        <v>39.9</v>
      </c>
      <c r="AX35">
        <v>17.399999999999999</v>
      </c>
      <c r="AY35">
        <v>4.4000000000000004</v>
      </c>
    </row>
    <row r="36" spans="2:52" ht="14.25" customHeight="1" x14ac:dyDescent="0.2">
      <c r="B36" s="11"/>
      <c r="C36" s="12"/>
      <c r="D36" s="13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/>
      <c r="AU36">
        <v>65</v>
      </c>
      <c r="AW36">
        <v>45.9</v>
      </c>
      <c r="AX36">
        <v>20</v>
      </c>
      <c r="AY36">
        <v>5.0999999999999996</v>
      </c>
    </row>
    <row r="37" spans="2:52" ht="14.25" customHeight="1" x14ac:dyDescent="0.2">
      <c r="B37" s="11"/>
      <c r="C37" s="12"/>
      <c r="D37" s="13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1"/>
      <c r="R37" s="21"/>
      <c r="S37" s="13"/>
      <c r="AU37">
        <v>70</v>
      </c>
      <c r="AX37">
        <v>22.8</v>
      </c>
      <c r="AY37">
        <v>5.8</v>
      </c>
    </row>
    <row r="38" spans="2:52" ht="15" customHeight="1" thickBot="1" x14ac:dyDescent="0.25">
      <c r="B38" s="14"/>
      <c r="C38" s="15"/>
      <c r="D38" s="16"/>
      <c r="F38" s="11"/>
      <c r="G38" s="77"/>
      <c r="H38" s="77"/>
      <c r="I38" s="77"/>
      <c r="J38" s="77"/>
      <c r="K38" s="77"/>
      <c r="L38" s="77"/>
      <c r="M38" s="77"/>
      <c r="N38" s="77"/>
      <c r="O38" s="77"/>
      <c r="P38" s="12"/>
      <c r="Q38" s="21"/>
      <c r="R38" s="21"/>
      <c r="S38" s="13"/>
      <c r="AU38">
        <v>75</v>
      </c>
      <c r="AX38">
        <v>25.7</v>
      </c>
      <c r="AY38">
        <v>6.6</v>
      </c>
      <c r="AZ38">
        <v>1</v>
      </c>
    </row>
    <row r="39" spans="2:52" x14ac:dyDescent="0.2">
      <c r="F39" s="11"/>
      <c r="G39" s="77"/>
      <c r="H39" s="77"/>
      <c r="I39" s="77"/>
      <c r="J39" s="77"/>
      <c r="K39" s="77"/>
      <c r="L39" s="77"/>
      <c r="M39" s="77"/>
      <c r="N39" s="77"/>
      <c r="O39" s="77"/>
      <c r="P39" s="12"/>
      <c r="Q39" s="12"/>
      <c r="R39" s="12"/>
      <c r="S39" s="13"/>
      <c r="AU39">
        <v>80</v>
      </c>
      <c r="AX39">
        <v>28.8</v>
      </c>
      <c r="AY39">
        <v>7.3</v>
      </c>
      <c r="AZ39">
        <v>1.1000000000000001</v>
      </c>
    </row>
    <row r="40" spans="2:52" ht="15" thickBot="1" x14ac:dyDescent="0.25">
      <c r="F40" s="11"/>
      <c r="G40" s="26"/>
      <c r="H40" s="26"/>
      <c r="I40" s="26"/>
      <c r="J40" s="26"/>
      <c r="K40" s="26"/>
      <c r="L40" s="26"/>
      <c r="M40" s="26"/>
      <c r="N40" s="26"/>
      <c r="O40" s="26"/>
      <c r="P40" s="12"/>
      <c r="Q40" s="12"/>
      <c r="R40" s="12"/>
      <c r="S40" s="13"/>
      <c r="AU40">
        <v>85</v>
      </c>
      <c r="AX40">
        <v>32</v>
      </c>
      <c r="AY40">
        <v>8.1999999999999993</v>
      </c>
      <c r="AZ40">
        <v>1.2</v>
      </c>
    </row>
    <row r="41" spans="2:52" x14ac:dyDescent="0.2">
      <c r="B41" s="40" t="s">
        <v>1</v>
      </c>
      <c r="C41" s="41"/>
      <c r="D41" s="42"/>
      <c r="F41" s="11"/>
      <c r="G41" s="26"/>
      <c r="H41" s="26"/>
      <c r="I41" s="26"/>
      <c r="J41" s="26"/>
      <c r="K41" s="26"/>
      <c r="L41" s="26"/>
      <c r="M41" s="26"/>
      <c r="N41" s="26"/>
      <c r="O41" s="26"/>
      <c r="P41" s="12"/>
      <c r="Q41" s="12"/>
      <c r="R41" s="12"/>
      <c r="S41" s="13"/>
      <c r="AU41">
        <v>90</v>
      </c>
      <c r="AX41">
        <v>35.4</v>
      </c>
      <c r="AY41">
        <v>9</v>
      </c>
      <c r="AZ41">
        <v>1.3</v>
      </c>
    </row>
    <row r="42" spans="2:52" x14ac:dyDescent="0.2">
      <c r="B42" s="43"/>
      <c r="C42" s="44"/>
      <c r="D42" s="45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AU42">
        <v>95</v>
      </c>
      <c r="AX42">
        <v>39.799999999999997</v>
      </c>
      <c r="AY42">
        <v>9.9</v>
      </c>
      <c r="AZ42">
        <v>1.4</v>
      </c>
    </row>
    <row r="43" spans="2:52" x14ac:dyDescent="0.2">
      <c r="B43" s="3"/>
      <c r="D43" s="4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AU43">
        <v>100</v>
      </c>
      <c r="AX43">
        <v>42.6</v>
      </c>
      <c r="AY43">
        <v>10.9</v>
      </c>
      <c r="AZ43">
        <v>1.6</v>
      </c>
    </row>
    <row r="44" spans="2:52" ht="14.25" customHeight="1" x14ac:dyDescent="0.2">
      <c r="B44" s="3"/>
      <c r="D44" s="4"/>
      <c r="F44" s="11"/>
      <c r="G44" s="61"/>
      <c r="H44" s="12"/>
      <c r="I44" s="61"/>
      <c r="J44" s="12"/>
      <c r="K44" s="61"/>
      <c r="L44" s="12"/>
      <c r="M44" s="61"/>
      <c r="N44" s="61"/>
      <c r="O44" s="12"/>
      <c r="P44" s="12"/>
      <c r="Q44" s="12"/>
      <c r="R44" s="12"/>
      <c r="S44" s="13"/>
    </row>
    <row r="45" spans="2:52" ht="14.25" customHeight="1" x14ac:dyDescent="0.3">
      <c r="B45" s="3"/>
      <c r="D45" s="4"/>
      <c r="F45" s="11"/>
      <c r="G45" s="61"/>
      <c r="H45" s="12"/>
      <c r="I45" s="61"/>
      <c r="J45" s="27"/>
      <c r="K45" s="61"/>
      <c r="L45" s="27"/>
      <c r="M45" s="61"/>
      <c r="N45" s="61"/>
      <c r="O45" s="12"/>
      <c r="P45" s="12"/>
      <c r="Q45" s="12"/>
      <c r="R45" s="12"/>
      <c r="S45" s="13"/>
    </row>
    <row r="46" spans="2:52" ht="15" customHeight="1" x14ac:dyDescent="0.2">
      <c r="B46" s="3"/>
      <c r="D46" s="4"/>
      <c r="F46" s="11"/>
      <c r="G46" s="61"/>
      <c r="H46" s="12"/>
      <c r="I46" s="61"/>
      <c r="J46" s="12"/>
      <c r="K46" s="61"/>
      <c r="L46" s="12"/>
      <c r="M46" s="61"/>
      <c r="N46" s="61"/>
      <c r="O46" s="12"/>
      <c r="P46" s="12"/>
      <c r="Q46" s="12"/>
      <c r="R46" s="12"/>
      <c r="S46" s="13"/>
    </row>
    <row r="47" spans="2:52" x14ac:dyDescent="0.2">
      <c r="B47" s="3"/>
      <c r="D47" s="4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</row>
    <row r="48" spans="2:52" x14ac:dyDescent="0.2">
      <c r="B48" s="3"/>
      <c r="D48" s="4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/>
    </row>
    <row r="49" spans="1:20" x14ac:dyDescent="0.2">
      <c r="B49" s="3"/>
      <c r="D49" s="4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3"/>
    </row>
    <row r="50" spans="1:20" ht="15" thickBot="1" x14ac:dyDescent="0.25">
      <c r="B50" s="5"/>
      <c r="C50" s="6"/>
      <c r="D50" s="7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2" spans="1:20" ht="14.2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4.25" customHeight="1" x14ac:dyDescent="0.25">
      <c r="A53" s="39" t="s">
        <v>58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</sheetData>
  <sheetProtection algorithmName="SHA-512" hashValue="ZjxcSlrCOdfGE7ndfZPdoUj82GoEqVw3I1LYX77sJLqQtLWANsiIRPL3La4g3DGA7KLIOR4s9JQc6uMa7Enp6w==" saltValue="aGMxr4LhJFlqB+0MQC6UeA==" spinCount="100000" sheet="1" objects="1" scenarios="1"/>
  <protectedRanges>
    <protectedRange sqref="H32 J32" name="Bereik1"/>
  </protectedRanges>
  <mergeCells count="33">
    <mergeCell ref="M32:M34"/>
    <mergeCell ref="N32:N34"/>
    <mergeCell ref="O32:O34"/>
    <mergeCell ref="J32:J34"/>
    <mergeCell ref="B14:D14"/>
    <mergeCell ref="G16:R18"/>
    <mergeCell ref="H21:J22"/>
    <mergeCell ref="N21:N22"/>
    <mergeCell ref="O21:O22"/>
    <mergeCell ref="B15:D15"/>
    <mergeCell ref="B16:D16"/>
    <mergeCell ref="B17:D17"/>
    <mergeCell ref="B2:J7"/>
    <mergeCell ref="C10:D10"/>
    <mergeCell ref="F10:I10"/>
    <mergeCell ref="B12:D13"/>
    <mergeCell ref="F12:S13"/>
    <mergeCell ref="A53:T53"/>
    <mergeCell ref="AU23:AZ23"/>
    <mergeCell ref="G38:O39"/>
    <mergeCell ref="B41:D42"/>
    <mergeCell ref="G44:G46"/>
    <mergeCell ref="I44:I46"/>
    <mergeCell ref="K44:K46"/>
    <mergeCell ref="M44:M46"/>
    <mergeCell ref="N44:N46"/>
    <mergeCell ref="G25:R27"/>
    <mergeCell ref="H32:H34"/>
    <mergeCell ref="H30:H31"/>
    <mergeCell ref="I32:I34"/>
    <mergeCell ref="K32:K34"/>
    <mergeCell ref="I30:K31"/>
    <mergeCell ref="L32:L34"/>
  </mergeCells>
  <conditionalFormatting sqref="R22">
    <cfRule type="cellIs" dxfId="3" priority="4" operator="equal">
      <formula>0</formula>
    </cfRule>
  </conditionalFormatting>
  <conditionalFormatting sqref="R32">
    <cfRule type="cellIs" dxfId="2" priority="2" operator="equal">
      <formula>0</formula>
    </cfRule>
  </conditionalFormatting>
  <conditionalFormatting sqref="R37">
    <cfRule type="cellIs" dxfId="1" priority="1" operator="equal">
      <formula>0</formula>
    </cfRule>
  </conditionalFormatting>
  <dataValidations count="1">
    <dataValidation type="list" allowBlank="1" showInputMessage="1" showErrorMessage="1" sqref="G44" xr:uid="{F4D5895D-2566-43E3-AAFC-79FB43CC7D34}">
      <formula1>$Q$17:$Q$38</formula1>
    </dataValidation>
  </dataValidations>
  <hyperlinks>
    <hyperlink ref="C10" location="Keuzepagina!A1" display="Keuzepagina " xr:uid="{7F18675B-E95C-4BE4-9183-070956B043E5}"/>
    <hyperlink ref="F10:I10" location="'Drukverlies slang'!A1" display="Drukverlies slang" xr:uid="{31DF25EA-C3B0-4F87-BB08-F4A35067FD19}"/>
    <hyperlink ref="B15:D15" location="'Verwarmingsvermogen berekenen'!A1" display="Verwarmingsvermogen" xr:uid="{11806233-C64A-4444-8711-DB1046BB9334}"/>
    <hyperlink ref="B14:D14" location="Keuzepagina!A1" display="Keuzepagina" xr:uid="{7756C98F-D9D1-45E8-9D04-1F30C37E78D8}"/>
    <hyperlink ref="B17:D17" location="'Drukverlies slang'!A1" display="Drukverlies slang" xr:uid="{8A885097-4197-43DB-A356-408A6CE571CA}"/>
    <hyperlink ref="B16:D16" location="'Vermogen vd pomp'!A1" display="Vermogen v/d pomp" xr:uid="{895E9195-64E8-4B25-9081-6C0B0D7746FA}"/>
  </hyperlinks>
  <pageMargins left="0.25" right="0.25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C990-09EA-4201-BD11-0CB8F19B04B4}">
  <dimension ref="A1:AZ53"/>
  <sheetViews>
    <sheetView showGridLines="0" showRowColHeaders="0" zoomScale="97" zoomScaleNormal="97" zoomScalePageLayoutView="55" workbookViewId="0"/>
  </sheetViews>
  <sheetFormatPr defaultRowHeight="14.25" x14ac:dyDescent="0.2"/>
  <cols>
    <col min="1" max="1" width="4" customWidth="1"/>
    <col min="6" max="6" width="3.875" customWidth="1"/>
    <col min="10" max="10" width="9.125" bestFit="1" customWidth="1"/>
    <col min="12" max="12" width="8.625" customWidth="1"/>
    <col min="14" max="14" width="11.375" bestFit="1" customWidth="1"/>
    <col min="19" max="21" width="3.875" customWidth="1"/>
  </cols>
  <sheetData>
    <row r="1" spans="1:20" ht="15" x14ac:dyDescent="0.25">
      <c r="A1" s="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">
      <c r="A2" s="1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2">
      <c r="A4" s="1"/>
      <c r="B4" s="55"/>
      <c r="C4" s="55"/>
      <c r="D4" s="55"/>
      <c r="E4" s="55"/>
      <c r="F4" s="55"/>
      <c r="G4" s="55"/>
      <c r="H4" s="55"/>
      <c r="I4" s="55"/>
      <c r="J4" s="55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2">
      <c r="A5" s="1"/>
      <c r="B5" s="55"/>
      <c r="C5" s="55"/>
      <c r="D5" s="55"/>
      <c r="E5" s="55"/>
      <c r="F5" s="55"/>
      <c r="G5" s="55"/>
      <c r="H5" s="55"/>
      <c r="I5" s="55"/>
      <c r="J5" s="55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">
      <c r="A6" s="1"/>
      <c r="B6" s="55"/>
      <c r="C6" s="55"/>
      <c r="D6" s="55"/>
      <c r="E6" s="55"/>
      <c r="F6" s="55"/>
      <c r="G6" s="55"/>
      <c r="H6" s="55"/>
      <c r="I6" s="55"/>
      <c r="J6" s="5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2">
      <c r="A7" s="1"/>
      <c r="B7" s="55"/>
      <c r="C7" s="55"/>
      <c r="D7" s="55"/>
      <c r="E7" s="55"/>
      <c r="F7" s="55"/>
      <c r="G7" s="55"/>
      <c r="H7" s="55"/>
      <c r="I7" s="55"/>
      <c r="J7" s="55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25"/>
    <row r="10" spans="1:20" ht="14.25" customHeight="1" thickBot="1" x14ac:dyDescent="0.3">
      <c r="B10" s="8" t="s">
        <v>3</v>
      </c>
      <c r="C10" s="52" t="s">
        <v>4</v>
      </c>
      <c r="D10" s="52"/>
      <c r="E10" s="10" t="s">
        <v>5</v>
      </c>
      <c r="F10" s="52" t="s">
        <v>26</v>
      </c>
      <c r="G10" s="52"/>
      <c r="H10" s="52"/>
      <c r="I10" s="53"/>
    </row>
    <row r="11" spans="1:20" ht="13.5" customHeight="1" thickBot="1" x14ac:dyDescent="0.25"/>
    <row r="12" spans="1:20" x14ac:dyDescent="0.2">
      <c r="B12" s="40" t="s">
        <v>0</v>
      </c>
      <c r="C12" s="41"/>
      <c r="D12" s="42"/>
      <c r="F12" s="46" t="s">
        <v>27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1:20" x14ac:dyDescent="0.2">
      <c r="B13" s="43"/>
      <c r="C13" s="44"/>
      <c r="D13" s="45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20" ht="14.25" customHeight="1" x14ac:dyDescent="0.2">
      <c r="B14" s="36" t="s">
        <v>9</v>
      </c>
      <c r="C14" s="37"/>
      <c r="D14" s="38"/>
      <c r="F14" s="11"/>
      <c r="G14" s="12"/>
      <c r="H14" s="12"/>
      <c r="I14" s="12"/>
      <c r="J14" s="12"/>
      <c r="K14" s="95" t="s">
        <v>56</v>
      </c>
      <c r="L14" s="12"/>
      <c r="M14" s="12"/>
      <c r="N14" s="12"/>
      <c r="O14" s="12"/>
      <c r="P14" s="12"/>
      <c r="Q14" s="12"/>
      <c r="R14" s="12"/>
      <c r="S14" s="13"/>
    </row>
    <row r="15" spans="1:20" ht="14.25" customHeight="1" thickBot="1" x14ac:dyDescent="0.25">
      <c r="B15" s="36" t="s">
        <v>8</v>
      </c>
      <c r="C15" s="37"/>
      <c r="D15" s="38"/>
      <c r="F15" s="11"/>
      <c r="G15" s="21"/>
      <c r="H15" s="21"/>
      <c r="I15" s="21"/>
      <c r="J15" s="21"/>
      <c r="K15" s="96"/>
      <c r="L15" s="21"/>
      <c r="M15" s="21"/>
      <c r="N15" s="21"/>
      <c r="O15" s="21"/>
      <c r="P15" s="21"/>
      <c r="Q15" s="21"/>
      <c r="R15" s="21"/>
      <c r="S15" s="13"/>
    </row>
    <row r="16" spans="1:20" ht="14.25" customHeight="1" x14ac:dyDescent="0.2">
      <c r="B16" s="36" t="s">
        <v>44</v>
      </c>
      <c r="C16" s="37"/>
      <c r="D16" s="38"/>
      <c r="F16" s="11"/>
      <c r="G16" s="102" t="s">
        <v>38</v>
      </c>
      <c r="H16" s="102"/>
      <c r="I16" s="102"/>
      <c r="J16" s="103"/>
      <c r="K16" s="97">
        <v>20</v>
      </c>
      <c r="L16" s="21"/>
      <c r="M16" s="21"/>
      <c r="N16" s="21"/>
      <c r="O16" s="21"/>
      <c r="P16" s="35" t="s">
        <v>54</v>
      </c>
      <c r="Q16" s="35">
        <f>VLOOKUP($K$16,$AU$24:$AZ$43,2,TRUE)/10*$K$21</f>
        <v>0</v>
      </c>
      <c r="R16" s="12"/>
      <c r="S16" s="13"/>
    </row>
    <row r="17" spans="2:52" ht="14.25" customHeight="1" x14ac:dyDescent="0.2">
      <c r="B17" s="36" t="s">
        <v>26</v>
      </c>
      <c r="C17" s="37"/>
      <c r="D17" s="38"/>
      <c r="F17" s="11"/>
      <c r="G17" s="102"/>
      <c r="H17" s="102"/>
      <c r="I17" s="102"/>
      <c r="J17" s="103"/>
      <c r="K17" s="98"/>
      <c r="L17" s="21"/>
      <c r="M17" s="21"/>
      <c r="N17" s="21"/>
      <c r="O17" s="21"/>
      <c r="P17" s="35" t="s">
        <v>55</v>
      </c>
      <c r="Q17" s="35">
        <f>VLOOKUP($K$16,$AU$24:$AZ$43,3,TRUE)/10*$K$21</f>
        <v>0</v>
      </c>
      <c r="R17" s="12"/>
      <c r="S17" s="13"/>
      <c r="V17" s="34"/>
    </row>
    <row r="18" spans="2:52" ht="14.25" customHeight="1" thickBot="1" x14ac:dyDescent="0.25">
      <c r="B18" s="11"/>
      <c r="C18" s="12"/>
      <c r="D18" s="13"/>
      <c r="F18" s="11"/>
      <c r="G18" s="102"/>
      <c r="H18" s="102"/>
      <c r="I18" s="102"/>
      <c r="J18" s="103"/>
      <c r="K18" s="99"/>
      <c r="L18" s="21"/>
      <c r="M18" s="21"/>
      <c r="N18" s="21"/>
      <c r="O18" s="21"/>
      <c r="P18" s="35" t="s">
        <v>35</v>
      </c>
      <c r="Q18" s="35">
        <f>VLOOKUP($K$16,$AU$24:$AZ$43,4,TRUE)/10*$K$21</f>
        <v>0</v>
      </c>
      <c r="R18" s="12"/>
      <c r="S18" s="13"/>
      <c r="V18" s="34"/>
    </row>
    <row r="19" spans="2:52" ht="14.25" customHeight="1" x14ac:dyDescent="0.2">
      <c r="B19" s="11"/>
      <c r="C19" s="12"/>
      <c r="D19" s="13"/>
      <c r="F19" s="11"/>
      <c r="G19" s="21"/>
      <c r="H19" s="21"/>
      <c r="I19" s="21"/>
      <c r="J19" s="21"/>
      <c r="K19" s="21"/>
      <c r="L19" s="21"/>
      <c r="M19" s="21"/>
      <c r="N19" s="21"/>
      <c r="O19" s="21"/>
      <c r="P19" s="35" t="s">
        <v>36</v>
      </c>
      <c r="Q19" s="35">
        <f>VLOOKUP($K$16,$AU$24:$AZ$43,5,TRUE)/10*$K$21</f>
        <v>0</v>
      </c>
      <c r="R19" s="12"/>
      <c r="S19" s="13"/>
      <c r="V19" s="34"/>
    </row>
    <row r="20" spans="2:52" ht="14.25" customHeight="1" thickBot="1" x14ac:dyDescent="0.25">
      <c r="B20" s="11"/>
      <c r="C20" s="12"/>
      <c r="D20" s="13"/>
      <c r="F20" s="11"/>
      <c r="G20" s="21"/>
      <c r="H20" s="21"/>
      <c r="I20" s="21"/>
      <c r="J20" s="21"/>
      <c r="K20" s="21"/>
      <c r="L20" s="21"/>
      <c r="M20" s="21"/>
      <c r="N20" s="21"/>
      <c r="O20" s="21"/>
      <c r="P20" s="35" t="s">
        <v>37</v>
      </c>
      <c r="Q20" s="35">
        <f>VLOOKUP($K$16,$AU$24:$AZ$43,6,TRUE)/10*$K$21</f>
        <v>0</v>
      </c>
      <c r="R20" s="12"/>
      <c r="S20" s="13"/>
      <c r="V20" s="34"/>
    </row>
    <row r="21" spans="2:52" ht="14.25" customHeight="1" x14ac:dyDescent="0.2">
      <c r="B21" s="11"/>
      <c r="C21" s="12"/>
      <c r="D21" s="13"/>
      <c r="F21" s="11"/>
      <c r="G21" s="61" t="s">
        <v>39</v>
      </c>
      <c r="H21" s="61"/>
      <c r="I21" s="61"/>
      <c r="J21" s="104"/>
      <c r="K21" s="97">
        <v>0</v>
      </c>
      <c r="L21" s="21"/>
      <c r="M21" s="21"/>
      <c r="N21" s="21"/>
      <c r="O21" s="21"/>
      <c r="P21" s="12"/>
      <c r="Q21" s="12"/>
      <c r="R21" s="12"/>
      <c r="S21" s="13"/>
      <c r="V21" s="34"/>
    </row>
    <row r="22" spans="2:52" ht="14.25" customHeight="1" x14ac:dyDescent="0.2">
      <c r="B22" s="11"/>
      <c r="C22" s="12"/>
      <c r="D22" s="13"/>
      <c r="F22" s="11"/>
      <c r="G22" s="61"/>
      <c r="H22" s="61"/>
      <c r="I22" s="61"/>
      <c r="J22" s="104"/>
      <c r="K22" s="98"/>
      <c r="L22" s="21"/>
      <c r="M22" s="21"/>
      <c r="N22" s="21"/>
      <c r="O22" s="21"/>
      <c r="P22" s="12"/>
      <c r="Q22" s="12"/>
      <c r="R22" s="12"/>
      <c r="S22" s="13"/>
      <c r="V22" s="34"/>
    </row>
    <row r="23" spans="2:52" ht="14.25" customHeight="1" thickBot="1" x14ac:dyDescent="0.25">
      <c r="B23" s="11"/>
      <c r="C23" s="12"/>
      <c r="D23" s="13"/>
      <c r="F23" s="11"/>
      <c r="G23" s="61"/>
      <c r="H23" s="61"/>
      <c r="I23" s="61"/>
      <c r="J23" s="104"/>
      <c r="K23" s="99"/>
      <c r="L23" s="21"/>
      <c r="M23" s="21"/>
      <c r="N23" s="21"/>
      <c r="O23" s="21"/>
      <c r="P23" s="12"/>
      <c r="Q23" s="12"/>
      <c r="R23" s="12"/>
      <c r="S23" s="13"/>
      <c r="V23" s="34"/>
      <c r="AU23" s="76" t="s">
        <v>34</v>
      </c>
      <c r="AV23" s="76"/>
      <c r="AW23" s="76"/>
      <c r="AX23" s="76"/>
      <c r="AY23" s="76"/>
      <c r="AZ23" s="76"/>
    </row>
    <row r="24" spans="2:52" ht="14.25" customHeight="1" x14ac:dyDescent="0.2">
      <c r="B24" s="11"/>
      <c r="C24" s="12"/>
      <c r="D24" s="13"/>
      <c r="F24" s="11"/>
      <c r="G24" s="21"/>
      <c r="H24" s="21"/>
      <c r="I24" s="21"/>
      <c r="J24" s="21"/>
      <c r="K24" s="21"/>
      <c r="L24" s="21"/>
      <c r="M24" s="21"/>
      <c r="N24" s="21"/>
      <c r="O24" s="21"/>
      <c r="P24" s="12"/>
      <c r="Q24" s="12"/>
      <c r="R24" s="12"/>
      <c r="S24" s="13"/>
      <c r="V24" s="34"/>
      <c r="AU24" t="s">
        <v>28</v>
      </c>
      <c r="AV24" t="s">
        <v>29</v>
      </c>
      <c r="AW24" t="s">
        <v>30</v>
      </c>
      <c r="AX24" t="s">
        <v>31</v>
      </c>
      <c r="AY24" t="s">
        <v>32</v>
      </c>
      <c r="AZ24" t="s">
        <v>33</v>
      </c>
    </row>
    <row r="25" spans="2:52" ht="15" customHeight="1" thickBot="1" x14ac:dyDescent="0.25">
      <c r="B25" s="11"/>
      <c r="C25" s="12"/>
      <c r="D25" s="13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  <c r="V25" s="34"/>
      <c r="AU25">
        <v>10</v>
      </c>
      <c r="AV25">
        <v>5.2</v>
      </c>
      <c r="AW25">
        <v>1.7</v>
      </c>
    </row>
    <row r="26" spans="2:52" ht="14.25" customHeight="1" x14ac:dyDescent="0.2">
      <c r="B26" s="11"/>
      <c r="C26" s="12"/>
      <c r="D26" s="13"/>
      <c r="F26" s="11"/>
      <c r="G26" s="61" t="s">
        <v>40</v>
      </c>
      <c r="H26" s="100"/>
      <c r="I26" s="100"/>
      <c r="J26" s="101"/>
      <c r="K26" s="97">
        <v>0</v>
      </c>
      <c r="L26" s="23"/>
      <c r="M26" s="23"/>
      <c r="N26" s="23"/>
      <c r="O26" s="23"/>
      <c r="P26" s="12"/>
      <c r="Q26" s="12"/>
      <c r="R26" s="12"/>
      <c r="S26" s="13"/>
      <c r="V26" s="34"/>
      <c r="AU26">
        <v>15</v>
      </c>
      <c r="AV26">
        <v>10.6</v>
      </c>
      <c r="AW26">
        <v>3.5</v>
      </c>
      <c r="AX26">
        <v>1.5</v>
      </c>
    </row>
    <row r="27" spans="2:52" ht="14.25" customHeight="1" x14ac:dyDescent="0.2">
      <c r="B27" s="11"/>
      <c r="C27" s="12"/>
      <c r="D27" s="13"/>
      <c r="F27" s="11"/>
      <c r="G27" s="100"/>
      <c r="H27" s="100"/>
      <c r="I27" s="100"/>
      <c r="J27" s="101"/>
      <c r="K27" s="98"/>
      <c r="L27" s="23"/>
      <c r="M27" s="23"/>
      <c r="N27" s="23"/>
      <c r="O27" s="23"/>
      <c r="P27" s="12"/>
      <c r="Q27" s="12"/>
      <c r="R27" s="12"/>
      <c r="S27" s="13"/>
      <c r="V27" s="34"/>
      <c r="AU27">
        <v>20</v>
      </c>
      <c r="AV27">
        <v>17.5</v>
      </c>
      <c r="AW27">
        <v>5.8</v>
      </c>
      <c r="AX27">
        <v>2.5</v>
      </c>
    </row>
    <row r="28" spans="2:52" ht="14.25" customHeight="1" thickBot="1" x14ac:dyDescent="0.25">
      <c r="B28" s="11"/>
      <c r="C28" s="12"/>
      <c r="D28" s="13"/>
      <c r="F28" s="11"/>
      <c r="G28" s="100"/>
      <c r="H28" s="100"/>
      <c r="I28" s="100"/>
      <c r="J28" s="101"/>
      <c r="K28" s="99"/>
      <c r="L28" s="23"/>
      <c r="M28" s="23"/>
      <c r="N28" s="23"/>
      <c r="O28" s="23"/>
      <c r="P28" s="12"/>
      <c r="Q28" s="12"/>
      <c r="R28" s="12"/>
      <c r="S28" s="13"/>
      <c r="V28" s="34"/>
      <c r="AU28">
        <v>25</v>
      </c>
      <c r="AV28">
        <v>25.8</v>
      </c>
      <c r="AW28">
        <v>8.6</v>
      </c>
      <c r="AX28">
        <v>3.8</v>
      </c>
      <c r="AY28">
        <v>1</v>
      </c>
    </row>
    <row r="29" spans="2:52" ht="14.25" customHeight="1" x14ac:dyDescent="0.2">
      <c r="B29" s="11"/>
      <c r="C29" s="12"/>
      <c r="D29" s="13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  <c r="V29" s="34"/>
      <c r="AU29">
        <v>32</v>
      </c>
      <c r="AV29">
        <v>35.5</v>
      </c>
      <c r="AW29">
        <v>11.9</v>
      </c>
      <c r="AX29">
        <v>5.2</v>
      </c>
      <c r="AY29">
        <v>1.3</v>
      </c>
    </row>
    <row r="30" spans="2:52" ht="14.25" customHeight="1" x14ac:dyDescent="0.2">
      <c r="B30" s="11"/>
      <c r="C30" s="12"/>
      <c r="D30" s="13"/>
      <c r="F30" s="11"/>
      <c r="G30" s="12"/>
      <c r="H30" s="21"/>
      <c r="I30" s="12"/>
      <c r="J30" s="21"/>
      <c r="K30" s="12"/>
      <c r="L30" s="21"/>
      <c r="M30" s="12"/>
      <c r="N30" s="22"/>
      <c r="O30" s="12"/>
      <c r="P30" s="12"/>
      <c r="Q30" s="12"/>
      <c r="R30" s="12"/>
      <c r="S30" s="13"/>
      <c r="V30" s="34"/>
      <c r="W30" s="19"/>
      <c r="AU30">
        <v>35</v>
      </c>
      <c r="AV30">
        <v>46.5</v>
      </c>
      <c r="AW30">
        <v>15.5</v>
      </c>
      <c r="AX30">
        <v>6.8</v>
      </c>
      <c r="AY30">
        <v>1.7</v>
      </c>
    </row>
    <row r="31" spans="2:52" ht="15" customHeight="1" x14ac:dyDescent="0.2">
      <c r="B31" s="11"/>
      <c r="C31" s="12"/>
      <c r="D31" s="13"/>
      <c r="F31" s="11"/>
      <c r="G31" s="12"/>
      <c r="H31" s="21"/>
      <c r="I31" s="12"/>
      <c r="J31" s="21"/>
      <c r="K31" s="12"/>
      <c r="L31" s="21"/>
      <c r="M31" s="12"/>
      <c r="N31" s="22"/>
      <c r="O31" s="12"/>
      <c r="P31" s="12"/>
      <c r="Q31" s="12"/>
      <c r="R31" s="12"/>
      <c r="S31" s="13"/>
      <c r="V31" s="34"/>
      <c r="AU31">
        <v>40</v>
      </c>
      <c r="AW31">
        <v>19.600000000000001</v>
      </c>
      <c r="AX31">
        <v>8.6</v>
      </c>
      <c r="AY31">
        <v>2.2000000000000002</v>
      </c>
    </row>
    <row r="32" spans="2:52" ht="15" customHeight="1" x14ac:dyDescent="0.2">
      <c r="B32" s="11"/>
      <c r="C32" s="12"/>
      <c r="D32" s="13"/>
      <c r="F32" s="11"/>
      <c r="G32" s="12"/>
      <c r="H32" s="24"/>
      <c r="I32" s="24"/>
      <c r="J32" s="24"/>
      <c r="K32" s="24"/>
      <c r="L32" s="24"/>
      <c r="M32" s="24"/>
      <c r="N32" s="25"/>
      <c r="O32" s="24"/>
      <c r="P32" s="12"/>
      <c r="Q32" s="12"/>
      <c r="R32" s="12"/>
      <c r="S32" s="13"/>
      <c r="V32" s="34"/>
      <c r="AU32">
        <v>45</v>
      </c>
      <c r="AW32">
        <v>24.1</v>
      </c>
      <c r="AX32">
        <v>10.5</v>
      </c>
      <c r="AY32">
        <v>2.7</v>
      </c>
    </row>
    <row r="33" spans="2:52" ht="14.25" customHeight="1" x14ac:dyDescent="0.2">
      <c r="B33" s="11"/>
      <c r="C33" s="12"/>
      <c r="D33" s="13"/>
      <c r="F33" s="11"/>
      <c r="G33" s="12"/>
      <c r="H33" s="24"/>
      <c r="I33" s="24"/>
      <c r="J33" s="24"/>
      <c r="K33" s="24"/>
      <c r="L33" s="24"/>
      <c r="M33" s="24"/>
      <c r="N33" s="25"/>
      <c r="O33" s="24"/>
      <c r="P33" s="12"/>
      <c r="Q33" s="12"/>
      <c r="R33" s="12"/>
      <c r="S33" s="13"/>
      <c r="V33" s="34"/>
      <c r="AU33">
        <v>50</v>
      </c>
      <c r="AW33">
        <v>29</v>
      </c>
      <c r="AX33">
        <v>12.7</v>
      </c>
      <c r="AY33">
        <v>3.2</v>
      </c>
    </row>
    <row r="34" spans="2:52" ht="15" customHeight="1" x14ac:dyDescent="0.2">
      <c r="B34" s="11"/>
      <c r="C34" s="12"/>
      <c r="D34" s="13"/>
      <c r="F34" s="11"/>
      <c r="G34" s="12"/>
      <c r="H34" s="24"/>
      <c r="I34" s="24"/>
      <c r="J34" s="24"/>
      <c r="K34" s="24"/>
      <c r="L34" s="24"/>
      <c r="M34" s="24"/>
      <c r="N34" s="25"/>
      <c r="O34" s="24"/>
      <c r="P34" s="12"/>
      <c r="Q34" s="12"/>
      <c r="R34" s="12"/>
      <c r="S34" s="13"/>
      <c r="V34" s="34"/>
      <c r="AU34">
        <v>55</v>
      </c>
      <c r="AW34">
        <v>34.299999999999997</v>
      </c>
      <c r="AX34">
        <v>15</v>
      </c>
      <c r="AY34">
        <v>3.8</v>
      </c>
    </row>
    <row r="35" spans="2:52" ht="14.25" customHeight="1" x14ac:dyDescent="0.2">
      <c r="B35" s="11"/>
      <c r="C35" s="12"/>
      <c r="D35" s="13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V35" s="34"/>
      <c r="AU35">
        <v>60</v>
      </c>
      <c r="AW35">
        <v>39.9</v>
      </c>
      <c r="AX35">
        <v>17.399999999999999</v>
      </c>
      <c r="AY35">
        <v>4.4000000000000004</v>
      </c>
    </row>
    <row r="36" spans="2:52" ht="14.25" customHeight="1" x14ac:dyDescent="0.2">
      <c r="B36" s="11"/>
      <c r="C36" s="12"/>
      <c r="D36" s="13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/>
      <c r="V36" s="34"/>
      <c r="AU36">
        <v>65</v>
      </c>
      <c r="AW36">
        <v>45.9</v>
      </c>
      <c r="AX36">
        <v>20</v>
      </c>
      <c r="AY36">
        <v>5.0999999999999996</v>
      </c>
    </row>
    <row r="37" spans="2:52" ht="14.25" customHeight="1" x14ac:dyDescent="0.2">
      <c r="B37" s="11"/>
      <c r="C37" s="12"/>
      <c r="D37" s="13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V37" s="34"/>
      <c r="AU37">
        <v>70</v>
      </c>
      <c r="AX37">
        <v>22.8</v>
      </c>
      <c r="AY37">
        <v>5.8</v>
      </c>
    </row>
    <row r="38" spans="2:52" ht="15" customHeight="1" thickBot="1" x14ac:dyDescent="0.25">
      <c r="B38" s="14"/>
      <c r="C38" s="15"/>
      <c r="D38" s="16"/>
      <c r="F38" s="11"/>
      <c r="G38" s="105" t="s">
        <v>41</v>
      </c>
      <c r="H38" s="105"/>
      <c r="I38" s="105"/>
      <c r="J38" s="105"/>
      <c r="K38" s="105"/>
      <c r="L38" s="105"/>
      <c r="M38" s="105"/>
      <c r="N38" s="105"/>
      <c r="O38" s="105"/>
      <c r="P38" s="12"/>
      <c r="Q38" s="12"/>
      <c r="R38" s="12"/>
      <c r="S38" s="13"/>
      <c r="V38" s="34"/>
      <c r="AU38">
        <v>75</v>
      </c>
      <c r="AX38">
        <v>25.7</v>
      </c>
      <c r="AY38">
        <v>6.6</v>
      </c>
      <c r="AZ38">
        <v>1</v>
      </c>
    </row>
    <row r="39" spans="2:52" x14ac:dyDescent="0.2">
      <c r="F39" s="11"/>
      <c r="G39" s="105"/>
      <c r="H39" s="105"/>
      <c r="I39" s="105"/>
      <c r="J39" s="105"/>
      <c r="K39" s="105"/>
      <c r="L39" s="105"/>
      <c r="M39" s="105"/>
      <c r="N39" s="105"/>
      <c r="O39" s="105"/>
      <c r="P39" s="12"/>
      <c r="Q39" s="12"/>
      <c r="R39" s="12"/>
      <c r="S39" s="13"/>
      <c r="AU39">
        <v>80</v>
      </c>
      <c r="AX39">
        <v>28.8</v>
      </c>
      <c r="AY39">
        <v>7.3</v>
      </c>
      <c r="AZ39">
        <v>1.1000000000000001</v>
      </c>
    </row>
    <row r="40" spans="2:52" ht="15" thickBot="1" x14ac:dyDescent="0.25">
      <c r="F40" s="11"/>
      <c r="G40" s="26"/>
      <c r="H40" s="26"/>
      <c r="I40" s="26"/>
      <c r="J40" s="26"/>
      <c r="K40" s="26"/>
      <c r="L40" s="26"/>
      <c r="M40" s="26"/>
      <c r="N40" s="26"/>
      <c r="O40" s="26"/>
      <c r="P40" s="12"/>
      <c r="Q40" s="12"/>
      <c r="R40" s="12"/>
      <c r="S40" s="13"/>
      <c r="AU40">
        <v>85</v>
      </c>
      <c r="AX40">
        <v>32</v>
      </c>
      <c r="AY40">
        <v>8.1999999999999993</v>
      </c>
      <c r="AZ40">
        <v>1.2</v>
      </c>
    </row>
    <row r="41" spans="2:52" x14ac:dyDescent="0.2">
      <c r="B41" s="40" t="s">
        <v>1</v>
      </c>
      <c r="C41" s="41"/>
      <c r="D41" s="42"/>
      <c r="F41" s="11"/>
      <c r="G41" s="26"/>
      <c r="H41" s="26"/>
      <c r="I41" s="26"/>
      <c r="J41" s="26"/>
      <c r="K41" s="26"/>
      <c r="L41" s="26"/>
      <c r="M41" s="26"/>
      <c r="N41" s="26"/>
      <c r="O41" s="26"/>
      <c r="P41" s="12"/>
      <c r="Q41" s="12"/>
      <c r="R41" s="12"/>
      <c r="S41" s="13"/>
      <c r="AU41">
        <v>90</v>
      </c>
      <c r="AX41">
        <v>35.4</v>
      </c>
      <c r="AY41">
        <v>9</v>
      </c>
      <c r="AZ41">
        <v>1.3</v>
      </c>
    </row>
    <row r="42" spans="2:52" x14ac:dyDescent="0.2">
      <c r="B42" s="43"/>
      <c r="C42" s="44"/>
      <c r="D42" s="45"/>
      <c r="F42" s="11"/>
      <c r="G42" s="95" t="s">
        <v>56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AU42">
        <v>95</v>
      </c>
      <c r="AX42">
        <v>39.799999999999997</v>
      </c>
      <c r="AY42">
        <v>9.9</v>
      </c>
      <c r="AZ42">
        <v>1.4</v>
      </c>
    </row>
    <row r="43" spans="2:52" ht="15" thickBot="1" x14ac:dyDescent="0.25">
      <c r="B43" s="3"/>
      <c r="D43" s="4"/>
      <c r="F43" s="11"/>
      <c r="G43" s="96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AU43">
        <v>100</v>
      </c>
      <c r="AX43">
        <v>42.6</v>
      </c>
      <c r="AY43">
        <v>10.9</v>
      </c>
      <c r="AZ43">
        <v>1.6</v>
      </c>
    </row>
    <row r="44" spans="2:52" ht="14.25" customHeight="1" x14ac:dyDescent="0.2">
      <c r="B44" s="3"/>
      <c r="D44" s="4"/>
      <c r="F44" s="11"/>
      <c r="G44" s="79" t="s">
        <v>35</v>
      </c>
      <c r="H44" s="12"/>
      <c r="I44" s="86">
        <f>K26</f>
        <v>0</v>
      </c>
      <c r="J44" s="12"/>
      <c r="K44" s="86">
        <f>VLOOKUP($G$44,P16:Q20,2)</f>
        <v>0</v>
      </c>
      <c r="L44" s="12"/>
      <c r="M44" s="86">
        <f>I44-K44</f>
        <v>0</v>
      </c>
      <c r="N44" s="83" t="s">
        <v>43</v>
      </c>
      <c r="O44" s="12"/>
      <c r="P44" s="12"/>
      <c r="Q44" s="12"/>
      <c r="R44" s="12"/>
      <c r="S44" s="13"/>
    </row>
    <row r="45" spans="2:52" ht="14.25" customHeight="1" x14ac:dyDescent="0.3">
      <c r="B45" s="3"/>
      <c r="D45" s="4"/>
      <c r="F45" s="11"/>
      <c r="G45" s="80"/>
      <c r="H45" s="12"/>
      <c r="I45" s="87"/>
      <c r="J45" s="27" t="s">
        <v>42</v>
      </c>
      <c r="K45" s="87"/>
      <c r="L45" s="27" t="s">
        <v>21</v>
      </c>
      <c r="M45" s="87"/>
      <c r="N45" s="83"/>
      <c r="O45" s="12"/>
      <c r="P45" s="12"/>
      <c r="Q45" s="12"/>
      <c r="R45" s="12"/>
      <c r="S45" s="13"/>
    </row>
    <row r="46" spans="2:52" ht="15" customHeight="1" thickBot="1" x14ac:dyDescent="0.25">
      <c r="B46" s="3"/>
      <c r="D46" s="4"/>
      <c r="F46" s="11"/>
      <c r="G46" s="81"/>
      <c r="H46" s="12"/>
      <c r="I46" s="88"/>
      <c r="J46" s="12"/>
      <c r="K46" s="88"/>
      <c r="L46" s="12"/>
      <c r="M46" s="88"/>
      <c r="N46" s="83"/>
      <c r="O46" s="12"/>
      <c r="P46" s="12"/>
      <c r="Q46" s="12"/>
      <c r="R46" s="12"/>
      <c r="S46" s="13"/>
    </row>
    <row r="47" spans="2:52" x14ac:dyDescent="0.2">
      <c r="B47" s="3"/>
      <c r="D47" s="4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</row>
    <row r="48" spans="2:52" x14ac:dyDescent="0.2">
      <c r="B48" s="3"/>
      <c r="D48" s="4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/>
    </row>
    <row r="49" spans="1:20" x14ac:dyDescent="0.2">
      <c r="B49" s="3"/>
      <c r="D49" s="4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3"/>
    </row>
    <row r="50" spans="1:20" ht="15" thickBot="1" x14ac:dyDescent="0.25">
      <c r="B50" s="5"/>
      <c r="C50" s="6"/>
      <c r="D50" s="7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2" spans="1:20" ht="14.2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4.25" customHeight="1" x14ac:dyDescent="0.25">
      <c r="A53" s="39" t="s">
        <v>58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</sheetData>
  <sheetProtection algorithmName="SHA-512" hashValue="neqBnX17QtVhE02p9q0dXUJ1sulVUAGju/tjoFAjXBVfIPy1CQONtfSl/hlzvDdEr+wfFawbINtYYV34w0LnMw==" saltValue="VDtM1Mxb9d3skzxgVdhCVw==" spinCount="100000" sheet="1" objects="1" scenarios="1"/>
  <protectedRanges>
    <protectedRange sqref="K16 K21 K26 G44" name="Bereik1"/>
  </protectedRanges>
  <mergeCells count="26">
    <mergeCell ref="G42:G43"/>
    <mergeCell ref="B41:D42"/>
    <mergeCell ref="A53:T53"/>
    <mergeCell ref="B17:D17"/>
    <mergeCell ref="K26:K28"/>
    <mergeCell ref="G26:J28"/>
    <mergeCell ref="G16:J18"/>
    <mergeCell ref="K16:K18"/>
    <mergeCell ref="K21:K23"/>
    <mergeCell ref="G21:J23"/>
    <mergeCell ref="G38:O39"/>
    <mergeCell ref="G44:G46"/>
    <mergeCell ref="K44:K46"/>
    <mergeCell ref="I44:I46"/>
    <mergeCell ref="N44:N46"/>
    <mergeCell ref="M44:M46"/>
    <mergeCell ref="AU23:AZ23"/>
    <mergeCell ref="B2:J7"/>
    <mergeCell ref="C10:D10"/>
    <mergeCell ref="F10:I10"/>
    <mergeCell ref="B12:D13"/>
    <mergeCell ref="F12:S13"/>
    <mergeCell ref="B14:D14"/>
    <mergeCell ref="B15:D15"/>
    <mergeCell ref="B16:D16"/>
    <mergeCell ref="K14:K15"/>
  </mergeCells>
  <conditionalFormatting sqref="V17">
    <cfRule type="cellIs" dxfId="0" priority="2" operator="equal">
      <formula>0</formula>
    </cfRule>
  </conditionalFormatting>
  <dataValidations count="2">
    <dataValidation type="list" allowBlank="1" showInputMessage="1" showErrorMessage="1" sqref="K16:K18" xr:uid="{9D2263C2-0A94-452B-8F12-8F9F4E5EC4E6}">
      <formula1>$AU$25:$AU$43</formula1>
    </dataValidation>
    <dataValidation type="list" allowBlank="1" showInputMessage="1" showErrorMessage="1" sqref="G44:G46" xr:uid="{2DD414AC-3A0D-4A87-9CE8-E1DAE51DF356}">
      <formula1>$P$16:$P$20</formula1>
    </dataValidation>
  </dataValidations>
  <hyperlinks>
    <hyperlink ref="C10" location="Keuzepagina!A1" display="Keuzepagina " xr:uid="{273ACC16-5F63-4C48-9E81-9E4903BE7C52}"/>
    <hyperlink ref="F10:I10" location="'Drukverlies slang'!A1" display="Drukverlies slang" xr:uid="{E539C8F2-7955-4E9F-AF75-057C01557423}"/>
    <hyperlink ref="B15:D15" location="'Verwarmingsvermogen berekenen'!A1" display="Verwarmingsvermogen" xr:uid="{8776EFB5-22DF-4235-8EEE-A9DCED7F1438}"/>
    <hyperlink ref="B14:D14" location="Keuzepagina!A1" display="Keuzepagina" xr:uid="{88A70297-FF8F-4AB2-B3FD-070552C193FA}"/>
    <hyperlink ref="B17:D17" location="'Drukverlies slang'!A1" display="Drukverlies slang" xr:uid="{4FDB8D71-A49A-45B0-9EF7-20F9AD48C46E}"/>
    <hyperlink ref="B16:D16" location="'Vermogen vd pomp'!A1" display="Vermogen v/d pomp" xr:uid="{AAD6EC24-AB92-43CA-8AB3-3A40C90A33EF}"/>
  </hyperlink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Keuzepagina</vt:lpstr>
      <vt:lpstr>Verwarmingsvermogen berekenen</vt:lpstr>
      <vt:lpstr>Vermogen vd pomp</vt:lpstr>
      <vt:lpstr>Drukverlies slang</vt:lpstr>
      <vt:lpstr>'Drukverlies slang'!Afdrukbereik</vt:lpstr>
      <vt:lpstr>Keuzepagina!Afdrukbereik</vt:lpstr>
      <vt:lpstr>'Vermogen vd pomp'!Afdrukbereik</vt:lpstr>
      <vt:lpstr>'Verwarmingsvermogen berekenen'!Afdrukbereik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Booltink</dc:creator>
  <cp:lastModifiedBy>Nick Booltink</cp:lastModifiedBy>
  <cp:lastPrinted>2022-11-10T09:23:41Z</cp:lastPrinted>
  <dcterms:created xsi:type="dcterms:W3CDTF">2015-06-05T18:19:34Z</dcterms:created>
  <dcterms:modified xsi:type="dcterms:W3CDTF">2022-12-23T10:19:40Z</dcterms:modified>
</cp:coreProperties>
</file>